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6.06\Эл. документы\2026\январь\23.01.2026\"/>
    </mc:Choice>
  </mc:AlternateContent>
  <bookViews>
    <workbookView xWindow="0" yWindow="0" windowWidth="19200" windowHeight="12285"/>
  </bookViews>
  <sheets>
    <sheet name="Результаты ДПР. Русский язык" sheetId="1" r:id="rId1"/>
    <sheet name="Результаты ДПР. Молдавский язык" sheetId="3" r:id="rId2"/>
    <sheet name="Результаты ДПР. Украинский язык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6" i="5" l="1"/>
  <c r="AB16" i="5"/>
  <c r="Z16" i="5"/>
  <c r="X16" i="5"/>
  <c r="L16" i="5"/>
  <c r="J16" i="5"/>
  <c r="H16" i="5"/>
  <c r="F16" i="5"/>
  <c r="C16" i="5"/>
  <c r="V15" i="5"/>
  <c r="U15" i="5"/>
  <c r="D15" i="5"/>
  <c r="R15" i="5" s="1"/>
  <c r="AD13" i="5"/>
  <c r="AB13" i="5"/>
  <c r="Z13" i="5"/>
  <c r="X13" i="5"/>
  <c r="L13" i="5"/>
  <c r="J13" i="5"/>
  <c r="H13" i="5"/>
  <c r="F13" i="5"/>
  <c r="C13" i="5"/>
  <c r="V12" i="5"/>
  <c r="AC12" i="5" s="1"/>
  <c r="U12" i="5"/>
  <c r="U13" i="5" s="1"/>
  <c r="D12" i="5"/>
  <c r="Q12" i="5" s="1"/>
  <c r="AD10" i="5"/>
  <c r="AD17" i="5" s="1"/>
  <c r="AB10" i="5"/>
  <c r="Z10" i="5"/>
  <c r="X10" i="5"/>
  <c r="X17" i="5" s="1"/>
  <c r="U10" i="5"/>
  <c r="L10" i="5"/>
  <c r="J10" i="5"/>
  <c r="J17" i="5" s="1"/>
  <c r="H10" i="5"/>
  <c r="H17" i="5" s="1"/>
  <c r="F10" i="5"/>
  <c r="C10" i="5"/>
  <c r="V9" i="5"/>
  <c r="AH9" i="5" s="1"/>
  <c r="U9" i="5"/>
  <c r="D9" i="5"/>
  <c r="K9" i="5" s="1"/>
  <c r="AD47" i="3"/>
  <c r="AB47" i="3"/>
  <c r="Z47" i="3"/>
  <c r="X47" i="3"/>
  <c r="L47" i="3"/>
  <c r="J47" i="3"/>
  <c r="H47" i="3"/>
  <c r="F47" i="3"/>
  <c r="C47" i="3"/>
  <c r="AC46" i="3"/>
  <c r="V46" i="3"/>
  <c r="AI46" i="3" s="1"/>
  <c r="U46" i="3"/>
  <c r="U47" i="3" s="1"/>
  <c r="P46" i="3"/>
  <c r="K46" i="3"/>
  <c r="D46" i="3"/>
  <c r="D47" i="3" s="1"/>
  <c r="AD44" i="3"/>
  <c r="AB44" i="3"/>
  <c r="Z44" i="3"/>
  <c r="X44" i="3"/>
  <c r="L44" i="3"/>
  <c r="J44" i="3"/>
  <c r="H44" i="3"/>
  <c r="F44" i="3"/>
  <c r="C44" i="3"/>
  <c r="V43" i="3"/>
  <c r="AC43" i="3" s="1"/>
  <c r="U43" i="3"/>
  <c r="D43" i="3"/>
  <c r="P43" i="3" s="1"/>
  <c r="V42" i="3"/>
  <c r="U42" i="3"/>
  <c r="D42" i="3"/>
  <c r="Q42" i="3" s="1"/>
  <c r="V41" i="3"/>
  <c r="Y41" i="3" s="1"/>
  <c r="U41" i="3"/>
  <c r="D41" i="3"/>
  <c r="V40" i="3"/>
  <c r="AI40" i="3" s="1"/>
  <c r="U40" i="3"/>
  <c r="D40" i="3"/>
  <c r="K40" i="3" s="1"/>
  <c r="AD38" i="3"/>
  <c r="AB38" i="3"/>
  <c r="Z38" i="3"/>
  <c r="X38" i="3"/>
  <c r="L38" i="3"/>
  <c r="J38" i="3"/>
  <c r="H38" i="3"/>
  <c r="F38" i="3"/>
  <c r="C38" i="3"/>
  <c r="V37" i="3"/>
  <c r="U37" i="3"/>
  <c r="D37" i="3"/>
  <c r="Q37" i="3" s="1"/>
  <c r="V36" i="3"/>
  <c r="AE36" i="3" s="1"/>
  <c r="U36" i="3"/>
  <c r="D36" i="3"/>
  <c r="P36" i="3" s="1"/>
  <c r="V35" i="3"/>
  <c r="U35" i="3"/>
  <c r="I35" i="3"/>
  <c r="D35" i="3"/>
  <c r="P35" i="3" s="1"/>
  <c r="W34" i="3"/>
  <c r="V34" i="3"/>
  <c r="AA34" i="3" s="1"/>
  <c r="U34" i="3"/>
  <c r="AJ34" i="3" s="1"/>
  <c r="D34" i="3"/>
  <c r="V33" i="3"/>
  <c r="U33" i="3"/>
  <c r="D33" i="3"/>
  <c r="V32" i="3"/>
  <c r="AI32" i="3" s="1"/>
  <c r="U32" i="3"/>
  <c r="U38" i="3" s="1"/>
  <c r="D32" i="3"/>
  <c r="P32" i="3" s="1"/>
  <c r="AD30" i="3"/>
  <c r="AB30" i="3"/>
  <c r="Z30" i="3"/>
  <c r="X30" i="3"/>
  <c r="L30" i="3"/>
  <c r="J30" i="3"/>
  <c r="H30" i="3"/>
  <c r="F30" i="3"/>
  <c r="C30" i="3"/>
  <c r="V29" i="3"/>
  <c r="AI29" i="3" s="1"/>
  <c r="U29" i="3"/>
  <c r="D29" i="3"/>
  <c r="M29" i="3" s="1"/>
  <c r="V28" i="3"/>
  <c r="AH28" i="3" s="1"/>
  <c r="U28" i="3"/>
  <c r="D28" i="3"/>
  <c r="K28" i="3" s="1"/>
  <c r="AD26" i="3"/>
  <c r="AB26" i="3"/>
  <c r="Z26" i="3"/>
  <c r="X26" i="3"/>
  <c r="L26" i="3"/>
  <c r="J26" i="3"/>
  <c r="H26" i="3"/>
  <c r="F26" i="3"/>
  <c r="C26" i="3"/>
  <c r="AG25" i="3"/>
  <c r="V25" i="3"/>
  <c r="AE25" i="3" s="1"/>
  <c r="U25" i="3"/>
  <c r="D25" i="3"/>
  <c r="Q25" i="3" s="1"/>
  <c r="V24" i="3"/>
  <c r="AC24" i="3" s="1"/>
  <c r="U24" i="3"/>
  <c r="D24" i="3"/>
  <c r="P24" i="3" s="1"/>
  <c r="V23" i="3"/>
  <c r="AA23" i="3" s="1"/>
  <c r="U23" i="3"/>
  <c r="D23" i="3"/>
  <c r="P23" i="3" s="1"/>
  <c r="V22" i="3"/>
  <c r="AC22" i="3" s="1"/>
  <c r="U22" i="3"/>
  <c r="D22" i="3"/>
  <c r="P22" i="3" s="1"/>
  <c r="V21" i="3"/>
  <c r="AI21" i="3" s="1"/>
  <c r="U21" i="3"/>
  <c r="D21" i="3"/>
  <c r="M21" i="3" s="1"/>
  <c r="AI20" i="3"/>
  <c r="V20" i="3"/>
  <c r="AH20" i="3" s="1"/>
  <c r="U20" i="3"/>
  <c r="AJ20" i="3" s="1"/>
  <c r="D20" i="3"/>
  <c r="R20" i="3" s="1"/>
  <c r="V19" i="3"/>
  <c r="AI19" i="3" s="1"/>
  <c r="U19" i="3"/>
  <c r="D19" i="3"/>
  <c r="Q19" i="3" s="1"/>
  <c r="V18" i="3"/>
  <c r="U18" i="3"/>
  <c r="AJ18" i="3" s="1"/>
  <c r="D18" i="3"/>
  <c r="O18" i="3" s="1"/>
  <c r="AD16" i="3"/>
  <c r="AB16" i="3"/>
  <c r="Z16" i="3"/>
  <c r="Z48" i="3" s="1"/>
  <c r="X16" i="3"/>
  <c r="L16" i="3"/>
  <c r="J16" i="3"/>
  <c r="H16" i="3"/>
  <c r="F16" i="3"/>
  <c r="C16" i="3"/>
  <c r="V15" i="3"/>
  <c r="AC15" i="3" s="1"/>
  <c r="U15" i="3"/>
  <c r="D15" i="3"/>
  <c r="Q15" i="3" s="1"/>
  <c r="V14" i="3"/>
  <c r="AA14" i="3" s="1"/>
  <c r="U14" i="3"/>
  <c r="D14" i="3"/>
  <c r="V13" i="3"/>
  <c r="AI13" i="3" s="1"/>
  <c r="U13" i="3"/>
  <c r="Q13" i="3"/>
  <c r="D13" i="3"/>
  <c r="M13" i="3" s="1"/>
  <c r="V12" i="3"/>
  <c r="AH12" i="3" s="1"/>
  <c r="U12" i="3"/>
  <c r="AJ12" i="3" s="1"/>
  <c r="D12" i="3"/>
  <c r="Q12" i="3" s="1"/>
  <c r="V11" i="3"/>
  <c r="AI11" i="3" s="1"/>
  <c r="U11" i="3"/>
  <c r="D11" i="3"/>
  <c r="V10" i="3"/>
  <c r="U10" i="3"/>
  <c r="D10" i="3"/>
  <c r="V9" i="3"/>
  <c r="Y9" i="3" s="1"/>
  <c r="U9" i="3"/>
  <c r="D9" i="3"/>
  <c r="R9" i="3" s="1"/>
  <c r="AD138" i="1"/>
  <c r="AB138" i="1"/>
  <c r="Z138" i="1"/>
  <c r="X138" i="1"/>
  <c r="L138" i="1"/>
  <c r="J138" i="1"/>
  <c r="H138" i="1"/>
  <c r="F138" i="1"/>
  <c r="C138" i="1"/>
  <c r="V137" i="1"/>
  <c r="AE137" i="1" s="1"/>
  <c r="U137" i="1"/>
  <c r="D137" i="1"/>
  <c r="Q137" i="1" s="1"/>
  <c r="V136" i="1"/>
  <c r="AC136" i="1" s="1"/>
  <c r="U136" i="1"/>
  <c r="D136" i="1"/>
  <c r="P136" i="1" s="1"/>
  <c r="AG135" i="1"/>
  <c r="AF135" i="1"/>
  <c r="AE135" i="1"/>
  <c r="AC135" i="1"/>
  <c r="V135" i="1"/>
  <c r="AA135" i="1" s="1"/>
  <c r="U135" i="1"/>
  <c r="AJ135" i="1" s="1"/>
  <c r="P135" i="1"/>
  <c r="D135" i="1"/>
  <c r="V134" i="1"/>
  <c r="Y134" i="1" s="1"/>
  <c r="U134" i="1"/>
  <c r="D134" i="1"/>
  <c r="O134" i="1" s="1"/>
  <c r="V133" i="1"/>
  <c r="AI133" i="1" s="1"/>
  <c r="U133" i="1"/>
  <c r="D133" i="1"/>
  <c r="M133" i="1" s="1"/>
  <c r="AG132" i="1"/>
  <c r="V132" i="1"/>
  <c r="AH132" i="1" s="1"/>
  <c r="U132" i="1"/>
  <c r="D132" i="1"/>
  <c r="K132" i="1" s="1"/>
  <c r="AD130" i="1"/>
  <c r="AB130" i="1"/>
  <c r="Z130" i="1"/>
  <c r="X130" i="1"/>
  <c r="L130" i="1"/>
  <c r="J130" i="1"/>
  <c r="H130" i="1"/>
  <c r="F130" i="1"/>
  <c r="C130" i="1"/>
  <c r="AI129" i="1"/>
  <c r="AG129" i="1"/>
  <c r="V129" i="1"/>
  <c r="AH129" i="1" s="1"/>
  <c r="U129" i="1"/>
  <c r="D129" i="1"/>
  <c r="Q129" i="1" s="1"/>
  <c r="V128" i="1"/>
  <c r="AH128" i="1" s="1"/>
  <c r="U128" i="1"/>
  <c r="D128" i="1"/>
  <c r="P128" i="1" s="1"/>
  <c r="V127" i="1"/>
  <c r="AH127" i="1" s="1"/>
  <c r="U127" i="1"/>
  <c r="D127" i="1"/>
  <c r="P127" i="1" s="1"/>
  <c r="V126" i="1"/>
  <c r="Y126" i="1" s="1"/>
  <c r="U126" i="1"/>
  <c r="D126" i="1"/>
  <c r="Q126" i="1" s="1"/>
  <c r="V125" i="1"/>
  <c r="AI125" i="1" s="1"/>
  <c r="U125" i="1"/>
  <c r="W125" i="1" s="1"/>
  <c r="P125" i="1"/>
  <c r="O125" i="1"/>
  <c r="E125" i="1"/>
  <c r="D125" i="1"/>
  <c r="G125" i="1" s="1"/>
  <c r="V124" i="1"/>
  <c r="AH124" i="1" s="1"/>
  <c r="U124" i="1"/>
  <c r="D124" i="1"/>
  <c r="Q124" i="1" s="1"/>
  <c r="AH123" i="1"/>
  <c r="AC123" i="1"/>
  <c r="V123" i="1"/>
  <c r="AE123" i="1" s="1"/>
  <c r="U123" i="1"/>
  <c r="D123" i="1"/>
  <c r="P123" i="1" s="1"/>
  <c r="V122" i="1"/>
  <c r="AF122" i="1" s="1"/>
  <c r="U122" i="1"/>
  <c r="D122" i="1"/>
  <c r="V121" i="1"/>
  <c r="AE121" i="1" s="1"/>
  <c r="U121" i="1"/>
  <c r="D121" i="1"/>
  <c r="O121" i="1" s="1"/>
  <c r="V120" i="1"/>
  <c r="AE120" i="1" s="1"/>
  <c r="U120" i="1"/>
  <c r="K120" i="1"/>
  <c r="D120" i="1"/>
  <c r="P120" i="1" s="1"/>
  <c r="V119" i="1"/>
  <c r="AH119" i="1" s="1"/>
  <c r="U119" i="1"/>
  <c r="D119" i="1"/>
  <c r="P119" i="1" s="1"/>
  <c r="V118" i="1"/>
  <c r="U118" i="1"/>
  <c r="D118" i="1"/>
  <c r="E118" i="1" s="1"/>
  <c r="V117" i="1"/>
  <c r="Y117" i="1" s="1"/>
  <c r="U117" i="1"/>
  <c r="D117" i="1"/>
  <c r="V116" i="1"/>
  <c r="AH116" i="1" s="1"/>
  <c r="U116" i="1"/>
  <c r="D116" i="1"/>
  <c r="M116" i="1" s="1"/>
  <c r="V115" i="1"/>
  <c r="AH115" i="1" s="1"/>
  <c r="U115" i="1"/>
  <c r="R115" i="1"/>
  <c r="D115" i="1"/>
  <c r="P115" i="1" s="1"/>
  <c r="V114" i="1"/>
  <c r="W114" i="1" s="1"/>
  <c r="U114" i="1"/>
  <c r="D114" i="1"/>
  <c r="M114" i="1" s="1"/>
  <c r="AD112" i="1"/>
  <c r="AB112" i="1"/>
  <c r="Z112" i="1"/>
  <c r="X112" i="1"/>
  <c r="L112" i="1"/>
  <c r="J112" i="1"/>
  <c r="H112" i="1"/>
  <c r="F112" i="1"/>
  <c r="C112" i="1"/>
  <c r="V111" i="1"/>
  <c r="AH111" i="1" s="1"/>
  <c r="U111" i="1"/>
  <c r="Q111" i="1"/>
  <c r="E111" i="1"/>
  <c r="D111" i="1"/>
  <c r="P111" i="1" s="1"/>
  <c r="V110" i="1"/>
  <c r="AH110" i="1" s="1"/>
  <c r="U110" i="1"/>
  <c r="Q110" i="1"/>
  <c r="D110" i="1"/>
  <c r="R110" i="1" s="1"/>
  <c r="V109" i="1"/>
  <c r="AI109" i="1" s="1"/>
  <c r="U109" i="1"/>
  <c r="D109" i="1"/>
  <c r="E109" i="1" s="1"/>
  <c r="V108" i="1"/>
  <c r="AH108" i="1" s="1"/>
  <c r="U108" i="1"/>
  <c r="D108" i="1"/>
  <c r="N108" i="1" s="1"/>
  <c r="V107" i="1"/>
  <c r="AH107" i="1" s="1"/>
  <c r="U107" i="1"/>
  <c r="D107" i="1"/>
  <c r="P107" i="1" s="1"/>
  <c r="V106" i="1"/>
  <c r="U106" i="1"/>
  <c r="D106" i="1"/>
  <c r="V105" i="1"/>
  <c r="AI105" i="1" s="1"/>
  <c r="U105" i="1"/>
  <c r="D105" i="1"/>
  <c r="Q105" i="1" s="1"/>
  <c r="V104" i="1"/>
  <c r="AH104" i="1" s="1"/>
  <c r="U104" i="1"/>
  <c r="D104" i="1"/>
  <c r="P104" i="1" s="1"/>
  <c r="V103" i="1"/>
  <c r="AH103" i="1" s="1"/>
  <c r="U103" i="1"/>
  <c r="D103" i="1"/>
  <c r="R103" i="1" s="1"/>
  <c r="V102" i="1"/>
  <c r="U102" i="1"/>
  <c r="D102" i="1"/>
  <c r="P102" i="1" s="1"/>
  <c r="V101" i="1"/>
  <c r="AJ101" i="1" s="1"/>
  <c r="U101" i="1"/>
  <c r="D101" i="1"/>
  <c r="V100" i="1"/>
  <c r="U100" i="1"/>
  <c r="D100" i="1"/>
  <c r="P100" i="1" s="1"/>
  <c r="V99" i="1"/>
  <c r="AI99" i="1" s="1"/>
  <c r="U99" i="1"/>
  <c r="D99" i="1"/>
  <c r="P99" i="1" s="1"/>
  <c r="V98" i="1"/>
  <c r="AA98" i="1" s="1"/>
  <c r="U98" i="1"/>
  <c r="D98" i="1"/>
  <c r="Q98" i="1" s="1"/>
  <c r="V97" i="1"/>
  <c r="Y97" i="1" s="1"/>
  <c r="U97" i="1"/>
  <c r="D97" i="1"/>
  <c r="V96" i="1"/>
  <c r="AI96" i="1" s="1"/>
  <c r="U96" i="1"/>
  <c r="D96" i="1"/>
  <c r="Q96" i="1" s="1"/>
  <c r="V95" i="1"/>
  <c r="AH95" i="1" s="1"/>
  <c r="U95" i="1"/>
  <c r="D95" i="1"/>
  <c r="K95" i="1" s="1"/>
  <c r="V94" i="1"/>
  <c r="AC94" i="1" s="1"/>
  <c r="U94" i="1"/>
  <c r="D94" i="1"/>
  <c r="K94" i="1" s="1"/>
  <c r="V93" i="1"/>
  <c r="AH93" i="1" s="1"/>
  <c r="U93" i="1"/>
  <c r="D93" i="1"/>
  <c r="P93" i="1" s="1"/>
  <c r="V92" i="1"/>
  <c r="AI92" i="1" s="1"/>
  <c r="U92" i="1"/>
  <c r="D92" i="1"/>
  <c r="M92" i="1" s="1"/>
  <c r="V91" i="1"/>
  <c r="AH91" i="1" s="1"/>
  <c r="U91" i="1"/>
  <c r="D91" i="1"/>
  <c r="K91" i="1" s="1"/>
  <c r="V90" i="1"/>
  <c r="AC90" i="1" s="1"/>
  <c r="U90" i="1"/>
  <c r="D90" i="1"/>
  <c r="P90" i="1" s="1"/>
  <c r="V89" i="1"/>
  <c r="AG89" i="1" s="1"/>
  <c r="U89" i="1"/>
  <c r="D89" i="1"/>
  <c r="P89" i="1" s="1"/>
  <c r="V88" i="1"/>
  <c r="AE88" i="1" s="1"/>
  <c r="U88" i="1"/>
  <c r="D88" i="1"/>
  <c r="Q88" i="1" s="1"/>
  <c r="V87" i="1"/>
  <c r="U87" i="1"/>
  <c r="D87" i="1"/>
  <c r="N87" i="1" s="1"/>
  <c r="AD85" i="1"/>
  <c r="AB85" i="1"/>
  <c r="Z85" i="1"/>
  <c r="X85" i="1"/>
  <c r="L85" i="1"/>
  <c r="J85" i="1"/>
  <c r="H85" i="1"/>
  <c r="F85" i="1"/>
  <c r="C85" i="1"/>
  <c r="V84" i="1"/>
  <c r="AH84" i="1" s="1"/>
  <c r="U84" i="1"/>
  <c r="Q84" i="1"/>
  <c r="D84" i="1"/>
  <c r="P84" i="1" s="1"/>
  <c r="V83" i="1"/>
  <c r="AH83" i="1" s="1"/>
  <c r="U83" i="1"/>
  <c r="D83" i="1"/>
  <c r="Q83" i="1" s="1"/>
  <c r="V82" i="1"/>
  <c r="U82" i="1"/>
  <c r="D82" i="1"/>
  <c r="K82" i="1" s="1"/>
  <c r="V81" i="1"/>
  <c r="AG81" i="1" s="1"/>
  <c r="U81" i="1"/>
  <c r="D81" i="1"/>
  <c r="P81" i="1" s="1"/>
  <c r="V80" i="1"/>
  <c r="AH80" i="1" s="1"/>
  <c r="U80" i="1"/>
  <c r="D80" i="1"/>
  <c r="R80" i="1" s="1"/>
  <c r="V79" i="1"/>
  <c r="AI79" i="1" s="1"/>
  <c r="U79" i="1"/>
  <c r="D79" i="1"/>
  <c r="P79" i="1" s="1"/>
  <c r="V78" i="1"/>
  <c r="AE78" i="1" s="1"/>
  <c r="U78" i="1"/>
  <c r="D78" i="1"/>
  <c r="P78" i="1" s="1"/>
  <c r="V77" i="1"/>
  <c r="AH77" i="1" s="1"/>
  <c r="U77" i="1"/>
  <c r="D77" i="1"/>
  <c r="M77" i="1" s="1"/>
  <c r="V76" i="1"/>
  <c r="AG76" i="1" s="1"/>
  <c r="U76" i="1"/>
  <c r="D76" i="1"/>
  <c r="I76" i="1" s="1"/>
  <c r="V75" i="1"/>
  <c r="AA75" i="1" s="1"/>
  <c r="U75" i="1"/>
  <c r="D75" i="1"/>
  <c r="M75" i="1" s="1"/>
  <c r="V74" i="1"/>
  <c r="AE74" i="1" s="1"/>
  <c r="U74" i="1"/>
  <c r="D74" i="1"/>
  <c r="P74" i="1" s="1"/>
  <c r="V73" i="1"/>
  <c r="AC73" i="1" s="1"/>
  <c r="U73" i="1"/>
  <c r="D73" i="1"/>
  <c r="P73" i="1" s="1"/>
  <c r="V72" i="1"/>
  <c r="AA72" i="1" s="1"/>
  <c r="U72" i="1"/>
  <c r="D72" i="1"/>
  <c r="R72" i="1" s="1"/>
  <c r="V71" i="1"/>
  <c r="AE71" i="1" s="1"/>
  <c r="U71" i="1"/>
  <c r="D71" i="1"/>
  <c r="Q71" i="1" s="1"/>
  <c r="V70" i="1"/>
  <c r="AC70" i="1" s="1"/>
  <c r="U70" i="1"/>
  <c r="D70" i="1"/>
  <c r="P70" i="1" s="1"/>
  <c r="V69" i="1"/>
  <c r="AE69" i="1" s="1"/>
  <c r="U69" i="1"/>
  <c r="D69" i="1"/>
  <c r="P69" i="1" s="1"/>
  <c r="V68" i="1"/>
  <c r="Y68" i="1" s="1"/>
  <c r="U68" i="1"/>
  <c r="D68" i="1"/>
  <c r="O68" i="1" s="1"/>
  <c r="V67" i="1"/>
  <c r="AI67" i="1" s="1"/>
  <c r="U67" i="1"/>
  <c r="D67" i="1"/>
  <c r="M67" i="1" s="1"/>
  <c r="V66" i="1"/>
  <c r="AH66" i="1" s="1"/>
  <c r="U66" i="1"/>
  <c r="D66" i="1"/>
  <c r="K66" i="1" s="1"/>
  <c r="V65" i="1"/>
  <c r="U65" i="1"/>
  <c r="D65" i="1"/>
  <c r="K65" i="1" s="1"/>
  <c r="AD63" i="1"/>
  <c r="AB63" i="1"/>
  <c r="Z63" i="1"/>
  <c r="X63" i="1"/>
  <c r="L63" i="1"/>
  <c r="J63" i="1"/>
  <c r="H63" i="1"/>
  <c r="F63" i="1"/>
  <c r="C63" i="1"/>
  <c r="V62" i="1"/>
  <c r="AC62" i="1" s="1"/>
  <c r="U62" i="1"/>
  <c r="AJ62" i="1" s="1"/>
  <c r="R62" i="1"/>
  <c r="O62" i="1"/>
  <c r="K62" i="1"/>
  <c r="D62" i="1"/>
  <c r="P62" i="1" s="1"/>
  <c r="V61" i="1"/>
  <c r="AE61" i="1" s="1"/>
  <c r="U61" i="1"/>
  <c r="D61" i="1"/>
  <c r="K61" i="1" s="1"/>
  <c r="V60" i="1"/>
  <c r="Y60" i="1" s="1"/>
  <c r="U60" i="1"/>
  <c r="D60" i="1"/>
  <c r="P60" i="1" s="1"/>
  <c r="V59" i="1"/>
  <c r="AI59" i="1" s="1"/>
  <c r="U59" i="1"/>
  <c r="W59" i="1" s="1"/>
  <c r="D59" i="1"/>
  <c r="M59" i="1" s="1"/>
  <c r="AG58" i="1"/>
  <c r="Y58" i="1"/>
  <c r="V58" i="1"/>
  <c r="AH58" i="1" s="1"/>
  <c r="U58" i="1"/>
  <c r="D58" i="1"/>
  <c r="K58" i="1" s="1"/>
  <c r="V57" i="1"/>
  <c r="AI57" i="1" s="1"/>
  <c r="U57" i="1"/>
  <c r="D57" i="1"/>
  <c r="P57" i="1" s="1"/>
  <c r="V56" i="1"/>
  <c r="AH56" i="1" s="1"/>
  <c r="U56" i="1"/>
  <c r="D56" i="1"/>
  <c r="R56" i="1" s="1"/>
  <c r="V55" i="1"/>
  <c r="AE55" i="1" s="1"/>
  <c r="U55" i="1"/>
  <c r="W55" i="1" s="1"/>
  <c r="D55" i="1"/>
  <c r="Q55" i="1" s="1"/>
  <c r="V54" i="1"/>
  <c r="AC54" i="1" s="1"/>
  <c r="U54" i="1"/>
  <c r="D54" i="1"/>
  <c r="P54" i="1" s="1"/>
  <c r="V53" i="1"/>
  <c r="U53" i="1"/>
  <c r="D53" i="1"/>
  <c r="K53" i="1" s="1"/>
  <c r="V52" i="1"/>
  <c r="Y52" i="1" s="1"/>
  <c r="U52" i="1"/>
  <c r="D52" i="1"/>
  <c r="I52" i="1" s="1"/>
  <c r="AD50" i="1"/>
  <c r="AB50" i="1"/>
  <c r="Z50" i="1"/>
  <c r="X50" i="1"/>
  <c r="L50" i="1"/>
  <c r="J50" i="1"/>
  <c r="H50" i="1"/>
  <c r="F50" i="1"/>
  <c r="C50" i="1"/>
  <c r="V49" i="1"/>
  <c r="AI49" i="1" s="1"/>
  <c r="U49" i="1"/>
  <c r="D49" i="1"/>
  <c r="P49" i="1" s="1"/>
  <c r="V48" i="1"/>
  <c r="AG48" i="1" s="1"/>
  <c r="U48" i="1"/>
  <c r="D48" i="1"/>
  <c r="R48" i="1" s="1"/>
  <c r="V47" i="1"/>
  <c r="AE47" i="1" s="1"/>
  <c r="U47" i="1"/>
  <c r="D47" i="1"/>
  <c r="Q47" i="1" s="1"/>
  <c r="V46" i="1"/>
  <c r="AC46" i="1" s="1"/>
  <c r="U46" i="1"/>
  <c r="D46" i="1"/>
  <c r="P46" i="1" s="1"/>
  <c r="V45" i="1"/>
  <c r="AI45" i="1" s="1"/>
  <c r="U45" i="1"/>
  <c r="D45" i="1"/>
  <c r="P45" i="1" s="1"/>
  <c r="V44" i="1"/>
  <c r="AC44" i="1" s="1"/>
  <c r="U44" i="1"/>
  <c r="D44" i="1"/>
  <c r="K44" i="1" s="1"/>
  <c r="V43" i="1"/>
  <c r="AI43" i="1" s="1"/>
  <c r="U43" i="1"/>
  <c r="D43" i="1"/>
  <c r="M43" i="1" s="1"/>
  <c r="V42" i="1"/>
  <c r="AH42" i="1" s="1"/>
  <c r="U42" i="1"/>
  <c r="D42" i="1"/>
  <c r="K42" i="1" s="1"/>
  <c r="V41" i="1"/>
  <c r="AE41" i="1" s="1"/>
  <c r="U41" i="1"/>
  <c r="D41" i="1"/>
  <c r="Q41" i="1" s="1"/>
  <c r="AD39" i="1"/>
  <c r="AB39" i="1"/>
  <c r="Z39" i="1"/>
  <c r="X39" i="1"/>
  <c r="L39" i="1"/>
  <c r="J39" i="1"/>
  <c r="H39" i="1"/>
  <c r="F39" i="1"/>
  <c r="C39" i="1"/>
  <c r="V38" i="1"/>
  <c r="AC38" i="1" s="1"/>
  <c r="U38" i="1"/>
  <c r="U39" i="1" s="1"/>
  <c r="D38" i="1"/>
  <c r="P38" i="1" s="1"/>
  <c r="V37" i="1"/>
  <c r="U37" i="1"/>
  <c r="D37" i="1"/>
  <c r="R37" i="1" s="1"/>
  <c r="AD35" i="1"/>
  <c r="AB35" i="1"/>
  <c r="Z35" i="1"/>
  <c r="X35" i="1"/>
  <c r="L35" i="1"/>
  <c r="J35" i="1"/>
  <c r="H35" i="1"/>
  <c r="F35" i="1"/>
  <c r="C35" i="1"/>
  <c r="V34" i="1"/>
  <c r="AH34" i="1" s="1"/>
  <c r="U34" i="1"/>
  <c r="D34" i="1"/>
  <c r="K34" i="1" s="1"/>
  <c r="V33" i="1"/>
  <c r="AJ33" i="1" s="1"/>
  <c r="U33" i="1"/>
  <c r="D33" i="1"/>
  <c r="Q33" i="1" s="1"/>
  <c r="V32" i="1"/>
  <c r="AC32" i="1" s="1"/>
  <c r="U32" i="1"/>
  <c r="D32" i="1"/>
  <c r="I32" i="1" s="1"/>
  <c r="V31" i="1"/>
  <c r="AA31" i="1" s="1"/>
  <c r="U31" i="1"/>
  <c r="D31" i="1"/>
  <c r="Q31" i="1" s="1"/>
  <c r="V30" i="1"/>
  <c r="AC30" i="1" s="1"/>
  <c r="U30" i="1"/>
  <c r="D30" i="1"/>
  <c r="P30" i="1" s="1"/>
  <c r="V29" i="1"/>
  <c r="AI29" i="1" s="1"/>
  <c r="U29" i="1"/>
  <c r="D29" i="1"/>
  <c r="R29" i="1" s="1"/>
  <c r="V28" i="1"/>
  <c r="AH28" i="1" s="1"/>
  <c r="U28" i="1"/>
  <c r="D28" i="1"/>
  <c r="I28" i="1" s="1"/>
  <c r="V27" i="1"/>
  <c r="AI27" i="1" s="1"/>
  <c r="U27" i="1"/>
  <c r="D27" i="1"/>
  <c r="N27" i="1" s="1"/>
  <c r="V26" i="1"/>
  <c r="AH26" i="1" s="1"/>
  <c r="U26" i="1"/>
  <c r="R26" i="1"/>
  <c r="N26" i="1"/>
  <c r="E26" i="1"/>
  <c r="D26" i="1"/>
  <c r="K26" i="1" s="1"/>
  <c r="AD24" i="1"/>
  <c r="AB24" i="1"/>
  <c r="Z24" i="1"/>
  <c r="X24" i="1"/>
  <c r="L24" i="1"/>
  <c r="J24" i="1"/>
  <c r="H24" i="1"/>
  <c r="F24" i="1"/>
  <c r="C24" i="1"/>
  <c r="V23" i="1"/>
  <c r="U23" i="1"/>
  <c r="D23" i="1"/>
  <c r="Q23" i="1" s="1"/>
  <c r="AI22" i="1"/>
  <c r="AG22" i="1"/>
  <c r="AF22" i="1"/>
  <c r="AE22" i="1"/>
  <c r="Y22" i="1"/>
  <c r="W22" i="1"/>
  <c r="V22" i="1"/>
  <c r="AC22" i="1" s="1"/>
  <c r="U22" i="1"/>
  <c r="AJ22" i="1" s="1"/>
  <c r="R22" i="1"/>
  <c r="Q22" i="1"/>
  <c r="O22" i="1"/>
  <c r="N22" i="1"/>
  <c r="M22" i="1"/>
  <c r="K22" i="1"/>
  <c r="I22" i="1"/>
  <c r="G22" i="1"/>
  <c r="E22" i="1"/>
  <c r="D22" i="1"/>
  <c r="P22" i="1" s="1"/>
  <c r="V21" i="1"/>
  <c r="AH21" i="1" s="1"/>
  <c r="U21" i="1"/>
  <c r="D21" i="1"/>
  <c r="M21" i="1" s="1"/>
  <c r="V20" i="1"/>
  <c r="AG20" i="1" s="1"/>
  <c r="U20" i="1"/>
  <c r="D20" i="1"/>
  <c r="Q20" i="1" s="1"/>
  <c r="V19" i="1"/>
  <c r="AI19" i="1" s="1"/>
  <c r="U19" i="1"/>
  <c r="D19" i="1"/>
  <c r="R19" i="1" s="1"/>
  <c r="V18" i="1"/>
  <c r="AH18" i="1" s="1"/>
  <c r="U18" i="1"/>
  <c r="M18" i="1"/>
  <c r="I18" i="1"/>
  <c r="D18" i="1"/>
  <c r="K18" i="1" s="1"/>
  <c r="V17" i="1"/>
  <c r="AG17" i="1" s="1"/>
  <c r="U17" i="1"/>
  <c r="D17" i="1"/>
  <c r="I17" i="1" s="1"/>
  <c r="V16" i="1"/>
  <c r="AF16" i="1" s="1"/>
  <c r="U16" i="1"/>
  <c r="D16" i="1"/>
  <c r="Q16" i="1" s="1"/>
  <c r="V15" i="1"/>
  <c r="AE15" i="1" s="1"/>
  <c r="U15" i="1"/>
  <c r="D15" i="1"/>
  <c r="P15" i="1" s="1"/>
  <c r="V14" i="1"/>
  <c r="AC14" i="1" s="1"/>
  <c r="U14" i="1"/>
  <c r="D14" i="1"/>
  <c r="P14" i="1" s="1"/>
  <c r="V13" i="1"/>
  <c r="AA13" i="1" s="1"/>
  <c r="U13" i="1"/>
  <c r="D13" i="1"/>
  <c r="O13" i="1" s="1"/>
  <c r="V12" i="1"/>
  <c r="AF12" i="1" s="1"/>
  <c r="U12" i="1"/>
  <c r="D12" i="1"/>
  <c r="P12" i="1" s="1"/>
  <c r="V11" i="1"/>
  <c r="AC11" i="1" s="1"/>
  <c r="U11" i="1"/>
  <c r="D11" i="1"/>
  <c r="P11" i="1" s="1"/>
  <c r="V10" i="1"/>
  <c r="Y10" i="1" s="1"/>
  <c r="U10" i="1"/>
  <c r="D10" i="1"/>
  <c r="P10" i="1" s="1"/>
  <c r="AE9" i="1"/>
  <c r="V9" i="1"/>
  <c r="AA9" i="1" s="1"/>
  <c r="U9" i="1"/>
  <c r="W9" i="1" s="1"/>
  <c r="D9" i="1"/>
  <c r="AE134" i="1" l="1"/>
  <c r="AC134" i="1"/>
  <c r="AF134" i="1"/>
  <c r="AJ134" i="1"/>
  <c r="AG134" i="1"/>
  <c r="AA134" i="1"/>
  <c r="AC133" i="1"/>
  <c r="AF133" i="1"/>
  <c r="W133" i="1"/>
  <c r="Y133" i="1"/>
  <c r="AJ133" i="1"/>
  <c r="AA133" i="1"/>
  <c r="AE133" i="1"/>
  <c r="O133" i="1"/>
  <c r="N133" i="1"/>
  <c r="AJ136" i="1"/>
  <c r="AE136" i="1"/>
  <c r="AF136" i="1"/>
  <c r="AG136" i="1"/>
  <c r="M136" i="1"/>
  <c r="K136" i="1"/>
  <c r="E136" i="1"/>
  <c r="I136" i="1"/>
  <c r="Q136" i="1"/>
  <c r="R136" i="1"/>
  <c r="G136" i="1"/>
  <c r="K15" i="5"/>
  <c r="L17" i="5"/>
  <c r="I15" i="5"/>
  <c r="F17" i="5"/>
  <c r="O15" i="5"/>
  <c r="X48" i="3"/>
  <c r="W46" i="3"/>
  <c r="AE34" i="3"/>
  <c r="AG36" i="3"/>
  <c r="AC36" i="3"/>
  <c r="AJ36" i="3"/>
  <c r="AF36" i="3"/>
  <c r="W36" i="3"/>
  <c r="Y32" i="3"/>
  <c r="AE32" i="3"/>
  <c r="AI36" i="3"/>
  <c r="AJ32" i="3"/>
  <c r="AF34" i="3"/>
  <c r="Y36" i="3"/>
  <c r="AF32" i="3"/>
  <c r="W33" i="3"/>
  <c r="AA36" i="3"/>
  <c r="K32" i="3"/>
  <c r="M32" i="3"/>
  <c r="O32" i="3"/>
  <c r="R32" i="3"/>
  <c r="R36" i="3"/>
  <c r="H48" i="3"/>
  <c r="G35" i="3"/>
  <c r="E32" i="3"/>
  <c r="K35" i="3"/>
  <c r="I32" i="3"/>
  <c r="N35" i="3"/>
  <c r="N32" i="3"/>
  <c r="M35" i="3"/>
  <c r="G36" i="3"/>
  <c r="E37" i="3"/>
  <c r="Q32" i="3"/>
  <c r="O35" i="3"/>
  <c r="M36" i="3"/>
  <c r="O37" i="3"/>
  <c r="Q35" i="3"/>
  <c r="N36" i="3"/>
  <c r="I36" i="3"/>
  <c r="N37" i="3"/>
  <c r="G32" i="3"/>
  <c r="E35" i="3"/>
  <c r="R35" i="3"/>
  <c r="W32" i="3"/>
  <c r="AF137" i="1"/>
  <c r="AG137" i="1"/>
  <c r="K137" i="1"/>
  <c r="N137" i="1"/>
  <c r="R137" i="1"/>
  <c r="M137" i="1"/>
  <c r="G137" i="1"/>
  <c r="I137" i="1"/>
  <c r="AJ132" i="1"/>
  <c r="AI132" i="1"/>
  <c r="Y132" i="1"/>
  <c r="AA132" i="1"/>
  <c r="AC132" i="1"/>
  <c r="AE132" i="1"/>
  <c r="AF132" i="1"/>
  <c r="W132" i="1"/>
  <c r="M132" i="1"/>
  <c r="N132" i="1"/>
  <c r="W123" i="1"/>
  <c r="AI124" i="1"/>
  <c r="W121" i="1"/>
  <c r="AA123" i="1"/>
  <c r="AA119" i="1"/>
  <c r="AF119" i="1"/>
  <c r="AA121" i="1"/>
  <c r="AG125" i="1"/>
  <c r="AE119" i="1"/>
  <c r="AH122" i="1"/>
  <c r="AF121" i="1"/>
  <c r="AE122" i="1"/>
  <c r="AG121" i="1"/>
  <c r="Y120" i="1"/>
  <c r="AJ124" i="1"/>
  <c r="AF127" i="1"/>
  <c r="AG119" i="1"/>
  <c r="AG120" i="1"/>
  <c r="AA124" i="1"/>
  <c r="AA126" i="1"/>
  <c r="AJ128" i="1"/>
  <c r="AI119" i="1"/>
  <c r="AJ120" i="1"/>
  <c r="AC124" i="1"/>
  <c r="AF126" i="1"/>
  <c r="AF120" i="1"/>
  <c r="AJ119" i="1"/>
  <c r="AE124" i="1"/>
  <c r="AG126" i="1"/>
  <c r="AF124" i="1"/>
  <c r="Y119" i="1"/>
  <c r="W120" i="1"/>
  <c r="AG122" i="1"/>
  <c r="AI123" i="1"/>
  <c r="AG124" i="1"/>
  <c r="AE115" i="1"/>
  <c r="AC116" i="1"/>
  <c r="AC117" i="1"/>
  <c r="W122" i="1"/>
  <c r="Y125" i="1"/>
  <c r="AF128" i="1"/>
  <c r="Y115" i="1"/>
  <c r="AA115" i="1"/>
  <c r="AE128" i="1"/>
  <c r="AI115" i="1"/>
  <c r="AF116" i="1"/>
  <c r="AE117" i="1"/>
  <c r="AA125" i="1"/>
  <c r="AG128" i="1"/>
  <c r="AJ115" i="1"/>
  <c r="AG116" i="1"/>
  <c r="AG117" i="1"/>
  <c r="Y122" i="1"/>
  <c r="AC125" i="1"/>
  <c r="AC126" i="1"/>
  <c r="AG127" i="1"/>
  <c r="Y116" i="1"/>
  <c r="AA116" i="1"/>
  <c r="AA117" i="1"/>
  <c r="AI116" i="1"/>
  <c r="AC119" i="1"/>
  <c r="Y121" i="1"/>
  <c r="AA122" i="1"/>
  <c r="Y123" i="1"/>
  <c r="Y124" i="1"/>
  <c r="AE125" i="1"/>
  <c r="AE126" i="1"/>
  <c r="W115" i="1"/>
  <c r="W116" i="1"/>
  <c r="AC122" i="1"/>
  <c r="AF125" i="1"/>
  <c r="Q120" i="1"/>
  <c r="I125" i="1"/>
  <c r="G119" i="1"/>
  <c r="M119" i="1"/>
  <c r="K127" i="1"/>
  <c r="E128" i="1"/>
  <c r="N121" i="1"/>
  <c r="I119" i="1"/>
  <c r="P121" i="1"/>
  <c r="N115" i="1"/>
  <c r="G128" i="1"/>
  <c r="M128" i="1"/>
  <c r="E120" i="1"/>
  <c r="O128" i="1"/>
  <c r="G120" i="1"/>
  <c r="N125" i="1"/>
  <c r="R128" i="1"/>
  <c r="M124" i="1"/>
  <c r="E115" i="1"/>
  <c r="R116" i="1"/>
  <c r="O124" i="1"/>
  <c r="I129" i="1"/>
  <c r="O116" i="1"/>
  <c r="G115" i="1"/>
  <c r="P124" i="1"/>
  <c r="K129" i="1"/>
  <c r="I115" i="1"/>
  <c r="I126" i="1"/>
  <c r="O129" i="1"/>
  <c r="P114" i="1"/>
  <c r="K115" i="1"/>
  <c r="I120" i="1"/>
  <c r="P126" i="1"/>
  <c r="M115" i="1"/>
  <c r="R126" i="1"/>
  <c r="O115" i="1"/>
  <c r="K118" i="1"/>
  <c r="Q119" i="1"/>
  <c r="N120" i="1"/>
  <c r="N123" i="1"/>
  <c r="Q125" i="1"/>
  <c r="I128" i="1"/>
  <c r="M129" i="1"/>
  <c r="M123" i="1"/>
  <c r="Q115" i="1"/>
  <c r="R119" i="1"/>
  <c r="O120" i="1"/>
  <c r="O123" i="1"/>
  <c r="K128" i="1"/>
  <c r="N129" i="1"/>
  <c r="Q123" i="1"/>
  <c r="G116" i="1"/>
  <c r="R120" i="1"/>
  <c r="K121" i="1"/>
  <c r="E124" i="1"/>
  <c r="O126" i="1"/>
  <c r="N128" i="1"/>
  <c r="R129" i="1"/>
  <c r="N116" i="1"/>
  <c r="E119" i="1"/>
  <c r="M121" i="1"/>
  <c r="G124" i="1"/>
  <c r="Q128" i="1"/>
  <c r="G129" i="1"/>
  <c r="AJ116" i="1"/>
  <c r="AJ121" i="1"/>
  <c r="W124" i="1"/>
  <c r="AJ122" i="1"/>
  <c r="W119" i="1"/>
  <c r="W40" i="3"/>
  <c r="W43" i="3"/>
  <c r="Y40" i="3"/>
  <c r="AC41" i="3"/>
  <c r="AE43" i="3"/>
  <c r="AA40" i="3"/>
  <c r="AG41" i="3"/>
  <c r="AF43" i="3"/>
  <c r="AF40" i="3"/>
  <c r="AI43" i="3"/>
  <c r="AA41" i="3"/>
  <c r="AJ40" i="3"/>
  <c r="J48" i="3"/>
  <c r="I43" i="3"/>
  <c r="I40" i="3"/>
  <c r="N40" i="3"/>
  <c r="O40" i="3"/>
  <c r="G43" i="3"/>
  <c r="Q40" i="3"/>
  <c r="K42" i="3"/>
  <c r="K43" i="3"/>
  <c r="E42" i="3"/>
  <c r="R40" i="3"/>
  <c r="M43" i="3"/>
  <c r="E40" i="3"/>
  <c r="N43" i="3"/>
  <c r="G40" i="3"/>
  <c r="O43" i="3"/>
  <c r="Q43" i="3"/>
  <c r="E43" i="3"/>
  <c r="R43" i="3"/>
  <c r="AF111" i="1"/>
  <c r="AG111" i="1"/>
  <c r="AI111" i="1"/>
  <c r="AJ106" i="1"/>
  <c r="Y108" i="1"/>
  <c r="AC108" i="1"/>
  <c r="AA108" i="1"/>
  <c r="AA107" i="1"/>
  <c r="W96" i="1"/>
  <c r="AF103" i="1"/>
  <c r="AE107" i="1"/>
  <c r="AF108" i="1"/>
  <c r="AG103" i="1"/>
  <c r="AI107" i="1"/>
  <c r="W107" i="1"/>
  <c r="AG93" i="1"/>
  <c r="AI95" i="1"/>
  <c r="AE103" i="1"/>
  <c r="W90" i="1"/>
  <c r="AI93" i="1"/>
  <c r="AF97" i="1"/>
  <c r="AJ92" i="1"/>
  <c r="W88" i="1"/>
  <c r="AF96" i="1"/>
  <c r="AJ98" i="1"/>
  <c r="Y104" i="1"/>
  <c r="AJ107" i="1"/>
  <c r="W91" i="1"/>
  <c r="AH96" i="1"/>
  <c r="W101" i="1"/>
  <c r="AC103" i="1"/>
  <c r="AA104" i="1"/>
  <c r="AG97" i="1"/>
  <c r="AJ111" i="1"/>
  <c r="AI91" i="1"/>
  <c r="AF93" i="1"/>
  <c r="W97" i="1"/>
  <c r="AJ99" i="1"/>
  <c r="Y95" i="1"/>
  <c r="W98" i="1"/>
  <c r="Y109" i="1"/>
  <c r="Y88" i="1"/>
  <c r="Y91" i="1"/>
  <c r="AA95" i="1"/>
  <c r="Y98" i="1"/>
  <c r="AE99" i="1"/>
  <c r="AA109" i="1"/>
  <c r="AC110" i="1"/>
  <c r="AC88" i="1"/>
  <c r="AA91" i="1"/>
  <c r="Y92" i="1"/>
  <c r="Y93" i="1"/>
  <c r="AC95" i="1"/>
  <c r="Y96" i="1"/>
  <c r="AC98" i="1"/>
  <c r="AF99" i="1"/>
  <c r="Y101" i="1"/>
  <c r="AJ103" i="1"/>
  <c r="AI103" i="1"/>
  <c r="AG108" i="1"/>
  <c r="AC109" i="1"/>
  <c r="AE110" i="1"/>
  <c r="Y111" i="1"/>
  <c r="AF88" i="1"/>
  <c r="AC91" i="1"/>
  <c r="AA92" i="1"/>
  <c r="AA93" i="1"/>
  <c r="AE95" i="1"/>
  <c r="AA96" i="1"/>
  <c r="AE98" i="1"/>
  <c r="AA101" i="1"/>
  <c r="AI108" i="1"/>
  <c r="AE109" i="1"/>
  <c r="AF110" i="1"/>
  <c r="AA111" i="1"/>
  <c r="AG88" i="1"/>
  <c r="AE91" i="1"/>
  <c r="AE92" i="1"/>
  <c r="AC93" i="1"/>
  <c r="AF95" i="1"/>
  <c r="AC96" i="1"/>
  <c r="AF98" i="1"/>
  <c r="AH101" i="1"/>
  <c r="Y103" i="1"/>
  <c r="AA105" i="1"/>
  <c r="AJ108" i="1"/>
  <c r="AG109" i="1"/>
  <c r="AC111" i="1"/>
  <c r="AI88" i="1"/>
  <c r="AG91" i="1"/>
  <c r="AF92" i="1"/>
  <c r="AE93" i="1"/>
  <c r="AG95" i="1"/>
  <c r="AE96" i="1"/>
  <c r="AH98" i="1"/>
  <c r="AJ100" i="1"/>
  <c r="AA103" i="1"/>
  <c r="Y107" i="1"/>
  <c r="W108" i="1"/>
  <c r="AE111" i="1"/>
  <c r="I99" i="1"/>
  <c r="G107" i="1"/>
  <c r="M99" i="1"/>
  <c r="I107" i="1"/>
  <c r="N99" i="1"/>
  <c r="I87" i="1"/>
  <c r="O99" i="1"/>
  <c r="E107" i="1"/>
  <c r="G99" i="1"/>
  <c r="P95" i="1"/>
  <c r="G102" i="1"/>
  <c r="K107" i="1"/>
  <c r="R95" i="1"/>
  <c r="Q102" i="1"/>
  <c r="N92" i="1"/>
  <c r="Q92" i="1"/>
  <c r="E95" i="1"/>
  <c r="K98" i="1"/>
  <c r="I109" i="1"/>
  <c r="E92" i="1"/>
  <c r="E89" i="1"/>
  <c r="G95" i="1"/>
  <c r="M98" i="1"/>
  <c r="M103" i="1"/>
  <c r="M107" i="1"/>
  <c r="E110" i="1"/>
  <c r="O104" i="1"/>
  <c r="I89" i="1"/>
  <c r="I95" i="1"/>
  <c r="R99" i="1"/>
  <c r="N103" i="1"/>
  <c r="N107" i="1"/>
  <c r="G110" i="1"/>
  <c r="M89" i="1"/>
  <c r="M95" i="1"/>
  <c r="E102" i="1"/>
  <c r="R107" i="1"/>
  <c r="K110" i="1"/>
  <c r="E87" i="1"/>
  <c r="R89" i="1"/>
  <c r="N95" i="1"/>
  <c r="E99" i="1"/>
  <c r="P110" i="1"/>
  <c r="G87" i="1"/>
  <c r="G89" i="1"/>
  <c r="G92" i="1"/>
  <c r="Q99" i="1"/>
  <c r="I100" i="1"/>
  <c r="Q104" i="1"/>
  <c r="G105" i="1"/>
  <c r="G108" i="1"/>
  <c r="R111" i="1"/>
  <c r="K100" i="1"/>
  <c r="R104" i="1"/>
  <c r="K87" i="1"/>
  <c r="G88" i="1"/>
  <c r="K89" i="1"/>
  <c r="E91" i="1"/>
  <c r="O92" i="1"/>
  <c r="N100" i="1"/>
  <c r="E104" i="1"/>
  <c r="K105" i="1"/>
  <c r="M87" i="1"/>
  <c r="I88" i="1"/>
  <c r="M91" i="1"/>
  <c r="O100" i="1"/>
  <c r="G104" i="1"/>
  <c r="M105" i="1"/>
  <c r="O87" i="1"/>
  <c r="M88" i="1"/>
  <c r="N89" i="1"/>
  <c r="M90" i="1"/>
  <c r="N91" i="1"/>
  <c r="R92" i="1"/>
  <c r="K99" i="1"/>
  <c r="I104" i="1"/>
  <c r="O105" i="1"/>
  <c r="O107" i="1"/>
  <c r="G111" i="1"/>
  <c r="Q87" i="1"/>
  <c r="N88" i="1"/>
  <c r="O89" i="1"/>
  <c r="Q91" i="1"/>
  <c r="K104" i="1"/>
  <c r="R105" i="1"/>
  <c r="Q107" i="1"/>
  <c r="I111" i="1"/>
  <c r="I105" i="1"/>
  <c r="R87" i="1"/>
  <c r="R88" i="1"/>
  <c r="Q89" i="1"/>
  <c r="N104" i="1"/>
  <c r="M111" i="1"/>
  <c r="AJ91" i="1"/>
  <c r="W111" i="1"/>
  <c r="AB17" i="5"/>
  <c r="Z17" i="5"/>
  <c r="AH12" i="5"/>
  <c r="E12" i="5"/>
  <c r="K12" i="5"/>
  <c r="D13" i="5"/>
  <c r="G13" i="5" s="1"/>
  <c r="P12" i="5"/>
  <c r="AF71" i="1"/>
  <c r="AG67" i="1"/>
  <c r="AJ67" i="1"/>
  <c r="Y76" i="1"/>
  <c r="AH74" i="1"/>
  <c r="W67" i="1"/>
  <c r="Y71" i="1"/>
  <c r="W78" i="1"/>
  <c r="AI80" i="1"/>
  <c r="AC66" i="1"/>
  <c r="AA70" i="1"/>
  <c r="AA77" i="1"/>
  <c r="AC78" i="1"/>
  <c r="W77" i="1"/>
  <c r="AF70" i="1"/>
  <c r="AC74" i="1"/>
  <c r="AE77" i="1"/>
  <c r="AF78" i="1"/>
  <c r="Y80" i="1"/>
  <c r="AF77" i="1"/>
  <c r="AG78" i="1"/>
  <c r="Y78" i="1"/>
  <c r="AC76" i="1"/>
  <c r="AJ77" i="1"/>
  <c r="AE81" i="1"/>
  <c r="Y66" i="1"/>
  <c r="AI81" i="1"/>
  <c r="Y67" i="1"/>
  <c r="AA66" i="1"/>
  <c r="AC69" i="1"/>
  <c r="AE70" i="1"/>
  <c r="AA71" i="1"/>
  <c r="AA76" i="1"/>
  <c r="Y77" i="1"/>
  <c r="AH78" i="1"/>
  <c r="AH81" i="1"/>
  <c r="Y83" i="1"/>
  <c r="AJ84" i="1"/>
  <c r="AE66" i="1"/>
  <c r="AA67" i="1"/>
  <c r="AA68" i="1"/>
  <c r="AH69" i="1"/>
  <c r="AG70" i="1"/>
  <c r="AG71" i="1"/>
  <c r="AF76" i="1"/>
  <c r="AC77" i="1"/>
  <c r="AC83" i="1"/>
  <c r="AC84" i="1"/>
  <c r="V85" i="1"/>
  <c r="Y85" i="1" s="1"/>
  <c r="AF66" i="1"/>
  <c r="AC67" i="1"/>
  <c r="AC68" i="1"/>
  <c r="AI70" i="1"/>
  <c r="AH76" i="1"/>
  <c r="W81" i="1"/>
  <c r="AE83" i="1"/>
  <c r="AE84" i="1"/>
  <c r="AA83" i="1"/>
  <c r="AG66" i="1"/>
  <c r="AF67" i="1"/>
  <c r="AG68" i="1"/>
  <c r="W70" i="1"/>
  <c r="AG83" i="1"/>
  <c r="AJ66" i="1"/>
  <c r="AI66" i="1"/>
  <c r="W71" i="1"/>
  <c r="AA74" i="1"/>
  <c r="AG77" i="1"/>
  <c r="Y81" i="1"/>
  <c r="AI83" i="1"/>
  <c r="Y70" i="1"/>
  <c r="AI77" i="1"/>
  <c r="AA81" i="1"/>
  <c r="Q78" i="1"/>
  <c r="O84" i="1"/>
  <c r="O67" i="1"/>
  <c r="I71" i="1"/>
  <c r="K71" i="1"/>
  <c r="P68" i="1"/>
  <c r="K76" i="1"/>
  <c r="K81" i="1"/>
  <c r="M70" i="1"/>
  <c r="N75" i="1"/>
  <c r="M81" i="1"/>
  <c r="N82" i="1"/>
  <c r="I66" i="1"/>
  <c r="Q77" i="1"/>
  <c r="G81" i="1"/>
  <c r="O70" i="1"/>
  <c r="O75" i="1"/>
  <c r="R77" i="1"/>
  <c r="Q79" i="1"/>
  <c r="G67" i="1"/>
  <c r="E66" i="1"/>
  <c r="I67" i="1"/>
  <c r="M83" i="1"/>
  <c r="M66" i="1"/>
  <c r="R67" i="1"/>
  <c r="E70" i="1"/>
  <c r="O71" i="1"/>
  <c r="I72" i="1"/>
  <c r="E75" i="1"/>
  <c r="O66" i="1"/>
  <c r="G70" i="1"/>
  <c r="K72" i="1"/>
  <c r="I75" i="1"/>
  <c r="G76" i="1"/>
  <c r="I78" i="1"/>
  <c r="G82" i="1"/>
  <c r="Q66" i="1"/>
  <c r="I68" i="1"/>
  <c r="K70" i="1"/>
  <c r="O72" i="1"/>
  <c r="K75" i="1"/>
  <c r="M82" i="1"/>
  <c r="G74" i="1"/>
  <c r="N66" i="1"/>
  <c r="N67" i="1"/>
  <c r="N70" i="1"/>
  <c r="N71" i="1"/>
  <c r="K73" i="1"/>
  <c r="I74" i="1"/>
  <c r="P75" i="1"/>
  <c r="N76" i="1"/>
  <c r="E79" i="1"/>
  <c r="N81" i="1"/>
  <c r="O82" i="1"/>
  <c r="M73" i="1"/>
  <c r="N74" i="1"/>
  <c r="O76" i="1"/>
  <c r="G79" i="1"/>
  <c r="O81" i="1"/>
  <c r="P82" i="1"/>
  <c r="E84" i="1"/>
  <c r="Q70" i="1"/>
  <c r="R71" i="1"/>
  <c r="O74" i="1"/>
  <c r="P76" i="1"/>
  <c r="I79" i="1"/>
  <c r="Q81" i="1"/>
  <c r="R82" i="1"/>
  <c r="G84" i="1"/>
  <c r="R66" i="1"/>
  <c r="R70" i="1"/>
  <c r="R76" i="1"/>
  <c r="K79" i="1"/>
  <c r="K80" i="1"/>
  <c r="E81" i="1"/>
  <c r="R81" i="1"/>
  <c r="K84" i="1"/>
  <c r="E77" i="1"/>
  <c r="M79" i="1"/>
  <c r="R79" i="1"/>
  <c r="G66" i="1"/>
  <c r="I70" i="1"/>
  <c r="G71" i="1"/>
  <c r="E76" i="1"/>
  <c r="K78" i="1"/>
  <c r="O79" i="1"/>
  <c r="I81" i="1"/>
  <c r="AJ71" i="1"/>
  <c r="W66" i="1"/>
  <c r="AJ70" i="1"/>
  <c r="U85" i="1"/>
  <c r="AA29" i="3"/>
  <c r="AI28" i="3"/>
  <c r="W28" i="3"/>
  <c r="Y28" i="3"/>
  <c r="AA28" i="3"/>
  <c r="AE28" i="3"/>
  <c r="AF29" i="3"/>
  <c r="AF28" i="3"/>
  <c r="AG28" i="3"/>
  <c r="AE29" i="3"/>
  <c r="V30" i="3"/>
  <c r="AH30" i="3" s="1"/>
  <c r="AG29" i="3"/>
  <c r="W29" i="3"/>
  <c r="AC28" i="3"/>
  <c r="Y29" i="3"/>
  <c r="N28" i="3"/>
  <c r="N29" i="3"/>
  <c r="O29" i="3"/>
  <c r="M28" i="3"/>
  <c r="K29" i="3"/>
  <c r="R28" i="3"/>
  <c r="Q29" i="3"/>
  <c r="R29" i="3"/>
  <c r="E29" i="3"/>
  <c r="E28" i="3"/>
  <c r="G29" i="3"/>
  <c r="G28" i="3"/>
  <c r="I29" i="3"/>
  <c r="AJ29" i="3"/>
  <c r="AJ28" i="3"/>
  <c r="AA58" i="1"/>
  <c r="Y55" i="1"/>
  <c r="AA55" i="1"/>
  <c r="AG55" i="1"/>
  <c r="AA59" i="1"/>
  <c r="AC59" i="1"/>
  <c r="AC60" i="1"/>
  <c r="AA52" i="1"/>
  <c r="AC52" i="1"/>
  <c r="AE58" i="1"/>
  <c r="AG59" i="1"/>
  <c r="AF58" i="1"/>
  <c r="AE62" i="1"/>
  <c r="AJ58" i="1"/>
  <c r="AJ59" i="1"/>
  <c r="AF62" i="1"/>
  <c r="W58" i="1"/>
  <c r="AC58" i="1"/>
  <c r="Y59" i="1"/>
  <c r="AA60" i="1"/>
  <c r="AG52" i="1"/>
  <c r="AA54" i="1"/>
  <c r="AA56" i="1"/>
  <c r="AI58" i="1"/>
  <c r="AF59" i="1"/>
  <c r="AG60" i="1"/>
  <c r="AG62" i="1"/>
  <c r="AE54" i="1"/>
  <c r="AI62" i="1"/>
  <c r="AF54" i="1"/>
  <c r="AG54" i="1"/>
  <c r="AF55" i="1"/>
  <c r="W62" i="1"/>
  <c r="Y54" i="1"/>
  <c r="AI54" i="1"/>
  <c r="Y62" i="1"/>
  <c r="W54" i="1"/>
  <c r="AJ54" i="1"/>
  <c r="AA62" i="1"/>
  <c r="E62" i="1"/>
  <c r="I59" i="1"/>
  <c r="O59" i="1"/>
  <c r="R55" i="1"/>
  <c r="R59" i="1"/>
  <c r="N59" i="1"/>
  <c r="I55" i="1"/>
  <c r="O54" i="1"/>
  <c r="K55" i="1"/>
  <c r="I60" i="1"/>
  <c r="N55" i="1"/>
  <c r="Q61" i="1"/>
  <c r="O55" i="1"/>
  <c r="G62" i="1"/>
  <c r="M54" i="1"/>
  <c r="O58" i="1"/>
  <c r="N54" i="1"/>
  <c r="Q58" i="1"/>
  <c r="Q62" i="1"/>
  <c r="Q54" i="1"/>
  <c r="E54" i="1"/>
  <c r="R54" i="1"/>
  <c r="I56" i="1"/>
  <c r="K57" i="1"/>
  <c r="G58" i="1"/>
  <c r="I62" i="1"/>
  <c r="E58" i="1"/>
  <c r="G54" i="1"/>
  <c r="K56" i="1"/>
  <c r="M57" i="1"/>
  <c r="I58" i="1"/>
  <c r="R58" i="1"/>
  <c r="I54" i="1"/>
  <c r="O56" i="1"/>
  <c r="M58" i="1"/>
  <c r="M62" i="1"/>
  <c r="K54" i="1"/>
  <c r="G55" i="1"/>
  <c r="N58" i="1"/>
  <c r="G59" i="1"/>
  <c r="N62" i="1"/>
  <c r="AJ24" i="3"/>
  <c r="AD48" i="3"/>
  <c r="AH22" i="3"/>
  <c r="AE21" i="3"/>
  <c r="AG21" i="3"/>
  <c r="Y25" i="3"/>
  <c r="AF22" i="3"/>
  <c r="AI23" i="3"/>
  <c r="AA25" i="3"/>
  <c r="V26" i="3"/>
  <c r="AH26" i="3" s="1"/>
  <c r="AF20" i="3"/>
  <c r="AF25" i="3"/>
  <c r="AG20" i="3"/>
  <c r="AF21" i="3"/>
  <c r="AG22" i="3"/>
  <c r="AH18" i="3"/>
  <c r="Y20" i="3"/>
  <c r="W21" i="3"/>
  <c r="AJ23" i="3"/>
  <c r="Y24" i="3"/>
  <c r="AC25" i="3"/>
  <c r="AA20" i="3"/>
  <c r="AE24" i="3"/>
  <c r="AC20" i="3"/>
  <c r="Y21" i="3"/>
  <c r="AA22" i="3"/>
  <c r="AC23" i="3"/>
  <c r="AF24" i="3"/>
  <c r="AE20" i="3"/>
  <c r="AA21" i="3"/>
  <c r="AE23" i="3"/>
  <c r="AI25" i="3"/>
  <c r="L48" i="3"/>
  <c r="Q21" i="3"/>
  <c r="O24" i="3"/>
  <c r="R22" i="3"/>
  <c r="W23" i="3"/>
  <c r="W20" i="3"/>
  <c r="AJ21" i="3"/>
  <c r="R21" i="3"/>
  <c r="Q24" i="3"/>
  <c r="P18" i="3"/>
  <c r="E21" i="3"/>
  <c r="Q23" i="3"/>
  <c r="E24" i="3"/>
  <c r="R24" i="3"/>
  <c r="G25" i="3"/>
  <c r="G21" i="3"/>
  <c r="G22" i="3"/>
  <c r="G24" i="3"/>
  <c r="I25" i="3"/>
  <c r="M25" i="3"/>
  <c r="K21" i="3"/>
  <c r="K22" i="3"/>
  <c r="K24" i="3"/>
  <c r="N25" i="3"/>
  <c r="I21" i="3"/>
  <c r="I24" i="3"/>
  <c r="N21" i="3"/>
  <c r="O22" i="3"/>
  <c r="M24" i="3"/>
  <c r="O25" i="3"/>
  <c r="I22" i="3"/>
  <c r="O21" i="3"/>
  <c r="N24" i="3"/>
  <c r="R25" i="3"/>
  <c r="W41" i="1"/>
  <c r="AC43" i="1"/>
  <c r="Y42" i="1"/>
  <c r="AE43" i="1"/>
  <c r="AE42" i="1"/>
  <c r="AF42" i="1"/>
  <c r="AH41" i="1"/>
  <c r="AI42" i="1"/>
  <c r="AF43" i="1"/>
  <c r="AI41" i="1"/>
  <c r="W42" i="1"/>
  <c r="AG43" i="1"/>
  <c r="AC45" i="1"/>
  <c r="AF46" i="1"/>
  <c r="AF47" i="1"/>
  <c r="W49" i="1"/>
  <c r="Y47" i="1"/>
  <c r="AA47" i="1"/>
  <c r="AE45" i="1"/>
  <c r="AG46" i="1"/>
  <c r="AG47" i="1"/>
  <c r="AH45" i="1"/>
  <c r="AI46" i="1"/>
  <c r="AJ47" i="1"/>
  <c r="AH49" i="1"/>
  <c r="Y46" i="1"/>
  <c r="AC41" i="1"/>
  <c r="AA42" i="1"/>
  <c r="Y43" i="1"/>
  <c r="AE46" i="1"/>
  <c r="AC42" i="1"/>
  <c r="AA43" i="1"/>
  <c r="AJ46" i="1"/>
  <c r="W47" i="1"/>
  <c r="M49" i="1"/>
  <c r="P41" i="1"/>
  <c r="N42" i="1"/>
  <c r="W46" i="1"/>
  <c r="AJ42" i="1"/>
  <c r="G47" i="1"/>
  <c r="K47" i="1"/>
  <c r="R47" i="1"/>
  <c r="G42" i="1"/>
  <c r="M45" i="1"/>
  <c r="E46" i="1"/>
  <c r="K45" i="1"/>
  <c r="Q45" i="1"/>
  <c r="G46" i="1"/>
  <c r="K48" i="1"/>
  <c r="I46" i="1"/>
  <c r="M46" i="1"/>
  <c r="M42" i="1"/>
  <c r="G43" i="1"/>
  <c r="K46" i="1"/>
  <c r="I47" i="1"/>
  <c r="O48" i="1"/>
  <c r="O42" i="1"/>
  <c r="N43" i="1"/>
  <c r="N46" i="1"/>
  <c r="M47" i="1"/>
  <c r="K41" i="1"/>
  <c r="Q42" i="1"/>
  <c r="O43" i="1"/>
  <c r="E45" i="1"/>
  <c r="Q46" i="1"/>
  <c r="N47" i="1"/>
  <c r="M41" i="1"/>
  <c r="R42" i="1"/>
  <c r="R43" i="1"/>
  <c r="R46" i="1"/>
  <c r="O47" i="1"/>
  <c r="D50" i="1"/>
  <c r="Q50" i="1" s="1"/>
  <c r="I43" i="1"/>
  <c r="E42" i="1"/>
  <c r="P44" i="1"/>
  <c r="I48" i="1"/>
  <c r="AF38" i="1"/>
  <c r="AG38" i="1"/>
  <c r="Z139" i="1"/>
  <c r="AI38" i="1"/>
  <c r="Y38" i="1"/>
  <c r="AE38" i="1"/>
  <c r="R38" i="1"/>
  <c r="E38" i="1"/>
  <c r="K38" i="1"/>
  <c r="H139" i="1"/>
  <c r="O38" i="1"/>
  <c r="K37" i="1"/>
  <c r="Q38" i="1"/>
  <c r="E37" i="1"/>
  <c r="G38" i="1"/>
  <c r="G37" i="1"/>
  <c r="I38" i="1"/>
  <c r="P37" i="1"/>
  <c r="M38" i="1"/>
  <c r="N38" i="1"/>
  <c r="AA9" i="3"/>
  <c r="AC9" i="3"/>
  <c r="AE15" i="3"/>
  <c r="AG15" i="3"/>
  <c r="AJ10" i="3"/>
  <c r="Y12" i="3"/>
  <c r="AA12" i="3"/>
  <c r="AC12" i="3"/>
  <c r="AI12" i="3"/>
  <c r="AF9" i="3"/>
  <c r="AH15" i="3"/>
  <c r="AG9" i="3"/>
  <c r="AF11" i="3"/>
  <c r="AE12" i="3"/>
  <c r="Y13" i="3"/>
  <c r="AI15" i="3"/>
  <c r="AI9" i="3"/>
  <c r="AH11" i="3"/>
  <c r="AF12" i="3"/>
  <c r="AA13" i="3"/>
  <c r="W9" i="3"/>
  <c r="AG12" i="3"/>
  <c r="AE13" i="3"/>
  <c r="AF13" i="3"/>
  <c r="AG13" i="3"/>
  <c r="C48" i="3"/>
  <c r="I9" i="3"/>
  <c r="M15" i="3"/>
  <c r="G13" i="3"/>
  <c r="N12" i="3"/>
  <c r="I15" i="3"/>
  <c r="N9" i="3"/>
  <c r="N13" i="3"/>
  <c r="M9" i="3"/>
  <c r="P12" i="3"/>
  <c r="O13" i="3"/>
  <c r="K15" i="3"/>
  <c r="O9" i="3"/>
  <c r="R13" i="3"/>
  <c r="P15" i="3"/>
  <c r="P9" i="3"/>
  <c r="E13" i="3"/>
  <c r="I13" i="3"/>
  <c r="F48" i="3"/>
  <c r="K13" i="3"/>
  <c r="AC33" i="1"/>
  <c r="AF26" i="1"/>
  <c r="AC34" i="1"/>
  <c r="Y27" i="1"/>
  <c r="AE27" i="1"/>
  <c r="AG27" i="1"/>
  <c r="Y34" i="1"/>
  <c r="AF34" i="1"/>
  <c r="AA27" i="1"/>
  <c r="W33" i="1"/>
  <c r="AG26" i="1"/>
  <c r="AC27" i="1"/>
  <c r="W29" i="1"/>
  <c r="Y30" i="1"/>
  <c r="Y33" i="1"/>
  <c r="AA34" i="1"/>
  <c r="W26" i="1"/>
  <c r="AJ26" i="1"/>
  <c r="AF27" i="1"/>
  <c r="AC29" i="1"/>
  <c r="AF30" i="1"/>
  <c r="AH33" i="1"/>
  <c r="AE34" i="1"/>
  <c r="AI26" i="1"/>
  <c r="Y26" i="1"/>
  <c r="AE29" i="1"/>
  <c r="AG30" i="1"/>
  <c r="AE30" i="1"/>
  <c r="AA26" i="1"/>
  <c r="W27" i="1"/>
  <c r="AH29" i="1"/>
  <c r="AI30" i="1"/>
  <c r="AJ34" i="1"/>
  <c r="AG34" i="1"/>
  <c r="AC26" i="1"/>
  <c r="AI34" i="1"/>
  <c r="AE26" i="1"/>
  <c r="W30" i="1"/>
  <c r="W31" i="1"/>
  <c r="W34" i="1"/>
  <c r="Q26" i="1"/>
  <c r="G31" i="1"/>
  <c r="K31" i="1"/>
  <c r="M31" i="1"/>
  <c r="O31" i="1"/>
  <c r="G26" i="1"/>
  <c r="R31" i="1"/>
  <c r="O30" i="1"/>
  <c r="M26" i="1"/>
  <c r="M34" i="1"/>
  <c r="O34" i="1"/>
  <c r="M30" i="1"/>
  <c r="F139" i="1"/>
  <c r="E29" i="1"/>
  <c r="N30" i="1"/>
  <c r="N31" i="1"/>
  <c r="N34" i="1"/>
  <c r="Q30" i="1"/>
  <c r="E33" i="1"/>
  <c r="Q34" i="1"/>
  <c r="M29" i="1"/>
  <c r="E30" i="1"/>
  <c r="R30" i="1"/>
  <c r="K33" i="1"/>
  <c r="R34" i="1"/>
  <c r="Q29" i="1"/>
  <c r="G30" i="1"/>
  <c r="M33" i="1"/>
  <c r="K29" i="1"/>
  <c r="O26" i="1"/>
  <c r="I30" i="1"/>
  <c r="I31" i="1"/>
  <c r="P33" i="1"/>
  <c r="E34" i="1"/>
  <c r="G29" i="1"/>
  <c r="K30" i="1"/>
  <c r="G34" i="1"/>
  <c r="AJ31" i="1"/>
  <c r="AG9" i="5"/>
  <c r="AJ9" i="5"/>
  <c r="AI9" i="5"/>
  <c r="W9" i="5"/>
  <c r="Y9" i="5"/>
  <c r="AC9" i="5"/>
  <c r="AE9" i="5"/>
  <c r="AF9" i="5"/>
  <c r="E9" i="5"/>
  <c r="M9" i="5"/>
  <c r="N9" i="5"/>
  <c r="Q9" i="5"/>
  <c r="AJ23" i="1"/>
  <c r="O23" i="1"/>
  <c r="R23" i="1"/>
  <c r="G23" i="1"/>
  <c r="I23" i="1"/>
  <c r="K23" i="1"/>
  <c r="N23" i="1"/>
  <c r="W21" i="1"/>
  <c r="AF21" i="1"/>
  <c r="AI21" i="1"/>
  <c r="AC21" i="1"/>
  <c r="AE21" i="1"/>
  <c r="P21" i="1"/>
  <c r="Q21" i="1"/>
  <c r="R21" i="1"/>
  <c r="E21" i="1"/>
  <c r="G21" i="1"/>
  <c r="K21" i="1"/>
  <c r="AE20" i="1"/>
  <c r="AH20" i="1"/>
  <c r="AA20" i="1"/>
  <c r="AC20" i="1"/>
  <c r="E20" i="1"/>
  <c r="I20" i="1"/>
  <c r="K20" i="1"/>
  <c r="P20" i="1"/>
  <c r="AG19" i="1"/>
  <c r="W19" i="1"/>
  <c r="Y19" i="1"/>
  <c r="AA19" i="1"/>
  <c r="AC19" i="1"/>
  <c r="AF19" i="1"/>
  <c r="AJ18" i="1"/>
  <c r="Y18" i="1"/>
  <c r="AA18" i="1"/>
  <c r="AC18" i="1"/>
  <c r="AE18" i="1"/>
  <c r="AF18" i="1"/>
  <c r="AG18" i="1"/>
  <c r="AI18" i="1"/>
  <c r="W18" i="1"/>
  <c r="N18" i="1"/>
  <c r="P18" i="1"/>
  <c r="R18" i="1"/>
  <c r="O18" i="1"/>
  <c r="E18" i="1"/>
  <c r="AH17" i="1"/>
  <c r="K17" i="1"/>
  <c r="R17" i="1"/>
  <c r="O17" i="1"/>
  <c r="E17" i="1"/>
  <c r="G17" i="1"/>
  <c r="M17" i="1"/>
  <c r="AC16" i="1"/>
  <c r="AE16" i="1"/>
  <c r="AJ16" i="1"/>
  <c r="I16" i="1"/>
  <c r="O16" i="1"/>
  <c r="P16" i="1"/>
  <c r="K15" i="1"/>
  <c r="M15" i="1"/>
  <c r="AJ14" i="1"/>
  <c r="AE14" i="1"/>
  <c r="AF14" i="1"/>
  <c r="W13" i="1"/>
  <c r="Y13" i="1"/>
  <c r="AF13" i="1"/>
  <c r="AJ13" i="1"/>
  <c r="O15" i="1"/>
  <c r="G15" i="1"/>
  <c r="I15" i="1"/>
  <c r="M13" i="1"/>
  <c r="K13" i="1"/>
  <c r="AJ12" i="1"/>
  <c r="AG12" i="1"/>
  <c r="Q12" i="1"/>
  <c r="O12" i="1"/>
  <c r="I12" i="1"/>
  <c r="K12" i="1"/>
  <c r="E12" i="1"/>
  <c r="R12" i="1"/>
  <c r="G12" i="1"/>
  <c r="M12" i="1"/>
  <c r="N12" i="1"/>
  <c r="AG11" i="1"/>
  <c r="AJ11" i="1"/>
  <c r="Y11" i="1"/>
  <c r="AE11" i="1"/>
  <c r="AF11" i="1"/>
  <c r="R11" i="1"/>
  <c r="E11" i="1"/>
  <c r="G11" i="1"/>
  <c r="I11" i="1"/>
  <c r="K11" i="1"/>
  <c r="N11" i="1"/>
  <c r="Q11" i="1"/>
  <c r="AG10" i="1"/>
  <c r="AI10" i="1"/>
  <c r="AJ10" i="1"/>
  <c r="AA10" i="1"/>
  <c r="AC10" i="1"/>
  <c r="AE10" i="1"/>
  <c r="AF10" i="1"/>
  <c r="W10" i="1"/>
  <c r="E10" i="1"/>
  <c r="G10" i="1"/>
  <c r="Q10" i="1"/>
  <c r="M10" i="1"/>
  <c r="R10" i="1"/>
  <c r="AC9" i="1"/>
  <c r="D24" i="1"/>
  <c r="G24" i="1" s="1"/>
  <c r="E14" i="1"/>
  <c r="K14" i="1"/>
  <c r="N14" i="1"/>
  <c r="O14" i="1"/>
  <c r="M14" i="1"/>
  <c r="R14" i="1"/>
  <c r="Q14" i="1"/>
  <c r="G14" i="1"/>
  <c r="I14" i="1"/>
  <c r="P9" i="1"/>
  <c r="AE23" i="1"/>
  <c r="AC23" i="1"/>
  <c r="AI23" i="1"/>
  <c r="AJ30" i="1"/>
  <c r="AA37" i="1"/>
  <c r="V39" i="1"/>
  <c r="W39" i="1" s="1"/>
  <c r="Y37" i="1"/>
  <c r="AG37" i="1"/>
  <c r="AA53" i="1"/>
  <c r="AJ53" i="1"/>
  <c r="Y53" i="1"/>
  <c r="AI53" i="1"/>
  <c r="W53" i="1"/>
  <c r="AG53" i="1"/>
  <c r="AF53" i="1"/>
  <c r="N97" i="1"/>
  <c r="P97" i="1"/>
  <c r="O97" i="1"/>
  <c r="M97" i="1"/>
  <c r="I97" i="1"/>
  <c r="G97" i="1"/>
  <c r="R97" i="1"/>
  <c r="K97" i="1"/>
  <c r="E97" i="1"/>
  <c r="AJ102" i="1"/>
  <c r="Y102" i="1"/>
  <c r="AG102" i="1"/>
  <c r="AC102" i="1"/>
  <c r="AA102" i="1"/>
  <c r="W102" i="1"/>
  <c r="AI102" i="1"/>
  <c r="AH102" i="1"/>
  <c r="AF102" i="1"/>
  <c r="AJ38" i="1"/>
  <c r="AJ44" i="1"/>
  <c r="W44" i="1"/>
  <c r="AC53" i="1"/>
  <c r="E69" i="1"/>
  <c r="AG82" i="1"/>
  <c r="AE82" i="1"/>
  <c r="AI82" i="1"/>
  <c r="AH82" i="1"/>
  <c r="AF82" i="1"/>
  <c r="AA82" i="1"/>
  <c r="Y82" i="1"/>
  <c r="G9" i="1"/>
  <c r="AF9" i="1"/>
  <c r="I10" i="1"/>
  <c r="AI12" i="1"/>
  <c r="AC13" i="1"/>
  <c r="AG14" i="1"/>
  <c r="Y15" i="1"/>
  <c r="AJ17" i="1"/>
  <c r="I27" i="1"/>
  <c r="AC37" i="1"/>
  <c r="Y44" i="1"/>
  <c r="AI44" i="1"/>
  <c r="AF44" i="1"/>
  <c r="AE44" i="1"/>
  <c r="AF48" i="1"/>
  <c r="AE48" i="1"/>
  <c r="AC48" i="1"/>
  <c r="Y48" i="1"/>
  <c r="AI48" i="1"/>
  <c r="O53" i="1"/>
  <c r="N53" i="1"/>
  <c r="M53" i="1"/>
  <c r="I53" i="1"/>
  <c r="R53" i="1"/>
  <c r="G53" i="1"/>
  <c r="AE53" i="1"/>
  <c r="AJ56" i="1"/>
  <c r="W56" i="1"/>
  <c r="AA61" i="1"/>
  <c r="AJ61" i="1"/>
  <c r="Y61" i="1"/>
  <c r="AI61" i="1"/>
  <c r="W61" i="1"/>
  <c r="AG61" i="1"/>
  <c r="AF61" i="1"/>
  <c r="AC65" i="1"/>
  <c r="K69" i="1"/>
  <c r="AG73" i="1"/>
  <c r="AF73" i="1"/>
  <c r="AE73" i="1"/>
  <c r="AA73" i="1"/>
  <c r="AJ73" i="1"/>
  <c r="Y73" i="1"/>
  <c r="AJ75" i="1"/>
  <c r="W75" i="1"/>
  <c r="W80" i="1"/>
  <c r="AJ80" i="1"/>
  <c r="W82" i="1"/>
  <c r="N117" i="1"/>
  <c r="M117" i="1"/>
  <c r="K117" i="1"/>
  <c r="R117" i="1"/>
  <c r="G117" i="1"/>
  <c r="Q117" i="1"/>
  <c r="E117" i="1"/>
  <c r="P117" i="1"/>
  <c r="O117" i="1"/>
  <c r="I117" i="1"/>
  <c r="R10" i="3"/>
  <c r="G10" i="3"/>
  <c r="M10" i="3"/>
  <c r="Q10" i="3"/>
  <c r="P10" i="3"/>
  <c r="O10" i="3"/>
  <c r="N10" i="3"/>
  <c r="K10" i="3"/>
  <c r="I10" i="3"/>
  <c r="E10" i="3"/>
  <c r="N28" i="1"/>
  <c r="M28" i="1"/>
  <c r="R28" i="1"/>
  <c r="G28" i="1"/>
  <c r="AG65" i="1"/>
  <c r="AF65" i="1"/>
  <c r="AE65" i="1"/>
  <c r="AA65" i="1"/>
  <c r="AJ65" i="1"/>
  <c r="Y65" i="1"/>
  <c r="AH12" i="1"/>
  <c r="W15" i="1"/>
  <c r="U24" i="1"/>
  <c r="G27" i="1"/>
  <c r="R32" i="1"/>
  <c r="G32" i="1"/>
  <c r="Q32" i="1"/>
  <c r="E32" i="1"/>
  <c r="N32" i="1"/>
  <c r="W37" i="1"/>
  <c r="AJ48" i="1"/>
  <c r="W48" i="1"/>
  <c r="O50" i="1"/>
  <c r="D63" i="1"/>
  <c r="N52" i="1"/>
  <c r="M52" i="1"/>
  <c r="K52" i="1"/>
  <c r="R52" i="1"/>
  <c r="G52" i="1"/>
  <c r="Q52" i="1"/>
  <c r="E52" i="1"/>
  <c r="W65" i="1"/>
  <c r="AF72" i="1"/>
  <c r="AE72" i="1"/>
  <c r="AC72" i="1"/>
  <c r="Y72" i="1"/>
  <c r="AI72" i="1"/>
  <c r="Q97" i="1"/>
  <c r="AE102" i="1"/>
  <c r="R9" i="1"/>
  <c r="AH11" i="1"/>
  <c r="W12" i="1"/>
  <c r="N13" i="1"/>
  <c r="R16" i="1"/>
  <c r="G16" i="1"/>
  <c r="AG16" i="1"/>
  <c r="W17" i="1"/>
  <c r="I19" i="1"/>
  <c r="AA23" i="1"/>
  <c r="V24" i="1"/>
  <c r="AC28" i="1"/>
  <c r="AE31" i="1"/>
  <c r="AC31" i="1"/>
  <c r="AI31" i="1"/>
  <c r="AA32" i="1"/>
  <c r="I9" i="1"/>
  <c r="AG9" i="1"/>
  <c r="K10" i="1"/>
  <c r="AH10" i="1"/>
  <c r="M11" i="1"/>
  <c r="W11" i="1"/>
  <c r="AI11" i="1"/>
  <c r="Y12" i="1"/>
  <c r="P13" i="1"/>
  <c r="AE13" i="1"/>
  <c r="AH14" i="1"/>
  <c r="N15" i="1"/>
  <c r="AA15" i="1"/>
  <c r="E16" i="1"/>
  <c r="AH16" i="1"/>
  <c r="N17" i="1"/>
  <c r="Y17" i="1"/>
  <c r="Q18" i="1"/>
  <c r="N19" i="1"/>
  <c r="O20" i="1"/>
  <c r="AF23" i="1"/>
  <c r="J139" i="1"/>
  <c r="K28" i="1"/>
  <c r="AE28" i="1"/>
  <c r="P29" i="1"/>
  <c r="AF29" i="1"/>
  <c r="Y31" i="1"/>
  <c r="K32" i="1"/>
  <c r="N33" i="1"/>
  <c r="AE33" i="1"/>
  <c r="M37" i="1"/>
  <c r="AE37" i="1"/>
  <c r="W38" i="1"/>
  <c r="W43" i="1"/>
  <c r="U50" i="1"/>
  <c r="AJ43" i="1"/>
  <c r="AA44" i="1"/>
  <c r="AA48" i="1"/>
  <c r="AG49" i="1"/>
  <c r="AF49" i="1"/>
  <c r="AE49" i="1"/>
  <c r="AA49" i="1"/>
  <c r="AJ49" i="1"/>
  <c r="Y49" i="1"/>
  <c r="O52" i="1"/>
  <c r="E53" i="1"/>
  <c r="AH53" i="1"/>
  <c r="AF56" i="1"/>
  <c r="AE56" i="1"/>
  <c r="AC56" i="1"/>
  <c r="Y56" i="1"/>
  <c r="AI56" i="1"/>
  <c r="N60" i="1"/>
  <c r="M60" i="1"/>
  <c r="K60" i="1"/>
  <c r="R60" i="1"/>
  <c r="G60" i="1"/>
  <c r="Q60" i="1"/>
  <c r="E60" i="1"/>
  <c r="AC61" i="1"/>
  <c r="I65" i="1"/>
  <c r="D85" i="1"/>
  <c r="E85" i="1" s="1"/>
  <c r="R65" i="1"/>
  <c r="G65" i="1"/>
  <c r="Q65" i="1"/>
  <c r="E65" i="1"/>
  <c r="O65" i="1"/>
  <c r="N65" i="1"/>
  <c r="AH65" i="1"/>
  <c r="AJ68" i="1"/>
  <c r="W68" i="1"/>
  <c r="AG72" i="1"/>
  <c r="W73" i="1"/>
  <c r="AF75" i="1"/>
  <c r="AG75" i="1"/>
  <c r="AE75" i="1"/>
  <c r="AC75" i="1"/>
  <c r="Y75" i="1"/>
  <c r="AJ79" i="1"/>
  <c r="W79" i="1"/>
  <c r="AC82" i="1"/>
  <c r="AA94" i="1"/>
  <c r="Y94" i="1"/>
  <c r="AI94" i="1"/>
  <c r="AG94" i="1"/>
  <c r="AF94" i="1"/>
  <c r="AH94" i="1"/>
  <c r="AE94" i="1"/>
  <c r="M101" i="1"/>
  <c r="R101" i="1"/>
  <c r="G101" i="1"/>
  <c r="P101" i="1"/>
  <c r="O101" i="1"/>
  <c r="N101" i="1"/>
  <c r="I101" i="1"/>
  <c r="E101" i="1"/>
  <c r="Q101" i="1"/>
  <c r="K101" i="1"/>
  <c r="R122" i="1"/>
  <c r="G122" i="1"/>
  <c r="O122" i="1"/>
  <c r="N122" i="1"/>
  <c r="M122" i="1"/>
  <c r="I122" i="1"/>
  <c r="E122" i="1"/>
  <c r="P122" i="1"/>
  <c r="K122" i="1"/>
  <c r="Q122" i="1"/>
  <c r="M27" i="1"/>
  <c r="K27" i="1"/>
  <c r="Q27" i="1"/>
  <c r="E27" i="1"/>
  <c r="AF32" i="1"/>
  <c r="AE32" i="1"/>
  <c r="Y32" i="1"/>
  <c r="O69" i="1"/>
  <c r="N69" i="1"/>
  <c r="M69" i="1"/>
  <c r="I69" i="1"/>
  <c r="R69" i="1"/>
  <c r="G69" i="1"/>
  <c r="W104" i="1"/>
  <c r="AJ104" i="1"/>
  <c r="E9" i="1"/>
  <c r="AJ15" i="1"/>
  <c r="AI17" i="1"/>
  <c r="AH9" i="1"/>
  <c r="Q13" i="1"/>
  <c r="AC15" i="1"/>
  <c r="AG23" i="1"/>
  <c r="O28" i="1"/>
  <c r="AG28" i="1"/>
  <c r="AG57" i="1"/>
  <c r="AF57" i="1"/>
  <c r="AE57" i="1"/>
  <c r="AA57" i="1"/>
  <c r="AJ57" i="1"/>
  <c r="Y57" i="1"/>
  <c r="V112" i="1"/>
  <c r="AC87" i="1"/>
  <c r="Y87" i="1"/>
  <c r="AG87" i="1"/>
  <c r="AI87" i="1"/>
  <c r="AH87" i="1"/>
  <c r="AE87" i="1"/>
  <c r="AA87" i="1"/>
  <c r="M9" i="1"/>
  <c r="AI9" i="1"/>
  <c r="N10" i="1"/>
  <c r="O11" i="1"/>
  <c r="AA11" i="1"/>
  <c r="AC12" i="1"/>
  <c r="E13" i="1"/>
  <c r="R13" i="1"/>
  <c r="AG13" i="1"/>
  <c r="W14" i="1"/>
  <c r="AF15" i="1"/>
  <c r="K16" i="1"/>
  <c r="W16" i="1"/>
  <c r="P17" i="1"/>
  <c r="AC17" i="1"/>
  <c r="G18" i="1"/>
  <c r="P19" i="1"/>
  <c r="O21" i="1"/>
  <c r="N21" i="1"/>
  <c r="I21" i="1"/>
  <c r="AJ21" i="1"/>
  <c r="AH23" i="1"/>
  <c r="P27" i="1"/>
  <c r="P28" i="1"/>
  <c r="AF31" i="1"/>
  <c r="O32" i="1"/>
  <c r="AH32" i="1"/>
  <c r="AI33" i="1"/>
  <c r="U35" i="1"/>
  <c r="Q37" i="1"/>
  <c r="AH37" i="1"/>
  <c r="AG41" i="1"/>
  <c r="AF41" i="1"/>
  <c r="V50" i="1"/>
  <c r="AA41" i="1"/>
  <c r="AJ41" i="1"/>
  <c r="Y41" i="1"/>
  <c r="I44" i="1"/>
  <c r="AG44" i="1"/>
  <c r="AJ45" i="1"/>
  <c r="AH48" i="1"/>
  <c r="AC49" i="1"/>
  <c r="AJ52" i="1"/>
  <c r="W52" i="1"/>
  <c r="U63" i="1"/>
  <c r="P53" i="1"/>
  <c r="AJ55" i="1"/>
  <c r="AG56" i="1"/>
  <c r="W57" i="1"/>
  <c r="O60" i="1"/>
  <c r="E61" i="1"/>
  <c r="AH61" i="1"/>
  <c r="M65" i="1"/>
  <c r="I73" i="1"/>
  <c r="R73" i="1"/>
  <c r="G73" i="1"/>
  <c r="Q73" i="1"/>
  <c r="E73" i="1"/>
  <c r="O73" i="1"/>
  <c r="N73" i="1"/>
  <c r="AH73" i="1"/>
  <c r="AJ74" i="1"/>
  <c r="W74" i="1"/>
  <c r="AH75" i="1"/>
  <c r="AE79" i="1"/>
  <c r="K83" i="1"/>
  <c r="R83" i="1"/>
  <c r="G83" i="1"/>
  <c r="P83" i="1"/>
  <c r="O83" i="1"/>
  <c r="N83" i="1"/>
  <c r="I83" i="1"/>
  <c r="E83" i="1"/>
  <c r="W87" i="1"/>
  <c r="AJ95" i="1"/>
  <c r="W95" i="1"/>
  <c r="Y28" i="1"/>
  <c r="AI28" i="1"/>
  <c r="AF28" i="1"/>
  <c r="W83" i="1"/>
  <c r="AJ83" i="1"/>
  <c r="Q9" i="1"/>
  <c r="Y23" i="1"/>
  <c r="AA28" i="1"/>
  <c r="W32" i="1"/>
  <c r="K9" i="1"/>
  <c r="AF37" i="1"/>
  <c r="AH72" i="1"/>
  <c r="N9" i="1"/>
  <c r="Y9" i="1"/>
  <c r="AJ9" i="1"/>
  <c r="O10" i="1"/>
  <c r="AE12" i="1"/>
  <c r="G13" i="1"/>
  <c r="AH13" i="1"/>
  <c r="Y14" i="1"/>
  <c r="Q15" i="1"/>
  <c r="E15" i="1"/>
  <c r="R15" i="1"/>
  <c r="AG15" i="1"/>
  <c r="M16" i="1"/>
  <c r="Y16" i="1"/>
  <c r="Q17" i="1"/>
  <c r="AE17" i="1"/>
  <c r="AJ19" i="1"/>
  <c r="AJ20" i="1"/>
  <c r="W20" i="1"/>
  <c r="AA21" i="1"/>
  <c r="Y21" i="1"/>
  <c r="AG21" i="1"/>
  <c r="R27" i="1"/>
  <c r="Q28" i="1"/>
  <c r="O29" i="1"/>
  <c r="N29" i="1"/>
  <c r="I29" i="1"/>
  <c r="AJ29" i="1"/>
  <c r="AG31" i="1"/>
  <c r="P32" i="1"/>
  <c r="AI32" i="1"/>
  <c r="V35" i="1"/>
  <c r="AI37" i="1"/>
  <c r="I41" i="1"/>
  <c r="R41" i="1"/>
  <c r="G41" i="1"/>
  <c r="O41" i="1"/>
  <c r="N41" i="1"/>
  <c r="AH44" i="1"/>
  <c r="AA45" i="1"/>
  <c r="Y45" i="1"/>
  <c r="AG45" i="1"/>
  <c r="AF45" i="1"/>
  <c r="I49" i="1"/>
  <c r="R49" i="1"/>
  <c r="G49" i="1"/>
  <c r="Q49" i="1"/>
  <c r="E49" i="1"/>
  <c r="O49" i="1"/>
  <c r="N49" i="1"/>
  <c r="Q53" i="1"/>
  <c r="AC57" i="1"/>
  <c r="P65" i="1"/>
  <c r="AA69" i="1"/>
  <c r="AJ69" i="1"/>
  <c r="Y69" i="1"/>
  <c r="AI69" i="1"/>
  <c r="W69" i="1"/>
  <c r="AG69" i="1"/>
  <c r="AF69" i="1"/>
  <c r="AI73" i="1"/>
  <c r="AI75" i="1"/>
  <c r="K77" i="1"/>
  <c r="P77" i="1"/>
  <c r="O77" i="1"/>
  <c r="N77" i="1"/>
  <c r="I77" i="1"/>
  <c r="G77" i="1"/>
  <c r="AF87" i="1"/>
  <c r="AJ89" i="1"/>
  <c r="W89" i="1"/>
  <c r="AI15" i="1"/>
  <c r="M19" i="1"/>
  <c r="K19" i="1"/>
  <c r="Q19" i="1"/>
  <c r="E19" i="1"/>
  <c r="AJ72" i="1"/>
  <c r="W72" i="1"/>
  <c r="G19" i="1"/>
  <c r="AD139" i="1"/>
  <c r="E28" i="1"/>
  <c r="AA12" i="1"/>
  <c r="AI14" i="1"/>
  <c r="AI16" i="1"/>
  <c r="AA17" i="1"/>
  <c r="O19" i="1"/>
  <c r="O27" i="1"/>
  <c r="M32" i="1"/>
  <c r="AG32" i="1"/>
  <c r="N44" i="1"/>
  <c r="M44" i="1"/>
  <c r="R44" i="1"/>
  <c r="G44" i="1"/>
  <c r="Q44" i="1"/>
  <c r="E44" i="1"/>
  <c r="P52" i="1"/>
  <c r="O61" i="1"/>
  <c r="N61" i="1"/>
  <c r="M61" i="1"/>
  <c r="I61" i="1"/>
  <c r="R61" i="1"/>
  <c r="G61" i="1"/>
  <c r="AI65" i="1"/>
  <c r="Q69" i="1"/>
  <c r="AC79" i="1"/>
  <c r="Y79" i="1"/>
  <c r="AH79" i="1"/>
  <c r="AG79" i="1"/>
  <c r="AF79" i="1"/>
  <c r="AA79" i="1"/>
  <c r="AJ82" i="1"/>
  <c r="O9" i="1"/>
  <c r="I13" i="1"/>
  <c r="AI13" i="1"/>
  <c r="AA14" i="1"/>
  <c r="AH15" i="1"/>
  <c r="N16" i="1"/>
  <c r="AA16" i="1"/>
  <c r="AF17" i="1"/>
  <c r="N20" i="1"/>
  <c r="M20" i="1"/>
  <c r="R20" i="1"/>
  <c r="G20" i="1"/>
  <c r="Y20" i="1"/>
  <c r="AI20" i="1"/>
  <c r="AF20" i="1"/>
  <c r="W23" i="1"/>
  <c r="C139" i="1"/>
  <c r="AJ27" i="1"/>
  <c r="AJ28" i="1"/>
  <c r="W28" i="1"/>
  <c r="AA29" i="1"/>
  <c r="Y29" i="1"/>
  <c r="AG29" i="1"/>
  <c r="AH31" i="1"/>
  <c r="AJ32" i="1"/>
  <c r="I33" i="1"/>
  <c r="R33" i="1"/>
  <c r="G33" i="1"/>
  <c r="O33" i="1"/>
  <c r="AG33" i="1"/>
  <c r="AF33" i="1"/>
  <c r="AA33" i="1"/>
  <c r="D39" i="1"/>
  <c r="O37" i="1"/>
  <c r="N37" i="1"/>
  <c r="I37" i="1"/>
  <c r="AJ37" i="1"/>
  <c r="E41" i="1"/>
  <c r="O44" i="1"/>
  <c r="O45" i="1"/>
  <c r="N45" i="1"/>
  <c r="I45" i="1"/>
  <c r="R45" i="1"/>
  <c r="G45" i="1"/>
  <c r="W45" i="1"/>
  <c r="K49" i="1"/>
  <c r="I57" i="1"/>
  <c r="R57" i="1"/>
  <c r="G57" i="1"/>
  <c r="Q57" i="1"/>
  <c r="E57" i="1"/>
  <c r="O57" i="1"/>
  <c r="N57" i="1"/>
  <c r="AH57" i="1"/>
  <c r="AJ60" i="1"/>
  <c r="W60" i="1"/>
  <c r="P61" i="1"/>
  <c r="N68" i="1"/>
  <c r="M68" i="1"/>
  <c r="K68" i="1"/>
  <c r="R68" i="1"/>
  <c r="G68" i="1"/>
  <c r="Q68" i="1"/>
  <c r="E68" i="1"/>
  <c r="Q80" i="1"/>
  <c r="E80" i="1"/>
  <c r="O80" i="1"/>
  <c r="P80" i="1"/>
  <c r="N80" i="1"/>
  <c r="M80" i="1"/>
  <c r="I80" i="1"/>
  <c r="G80" i="1"/>
  <c r="AF89" i="1"/>
  <c r="AE89" i="1"/>
  <c r="AC89" i="1"/>
  <c r="AI89" i="1"/>
  <c r="AH89" i="1"/>
  <c r="AA89" i="1"/>
  <c r="Y89" i="1"/>
  <c r="AJ93" i="1"/>
  <c r="W93" i="1"/>
  <c r="AJ129" i="1"/>
  <c r="W129" i="1"/>
  <c r="P43" i="1"/>
  <c r="AH47" i="1"/>
  <c r="M48" i="1"/>
  <c r="AE52" i="1"/>
  <c r="AH55" i="1"/>
  <c r="M56" i="1"/>
  <c r="P59" i="1"/>
  <c r="AE60" i="1"/>
  <c r="P67" i="1"/>
  <c r="AE68" i="1"/>
  <c r="AH71" i="1"/>
  <c r="M72" i="1"/>
  <c r="AF74" i="1"/>
  <c r="N78" i="1"/>
  <c r="AE80" i="1"/>
  <c r="AA80" i="1"/>
  <c r="AF84" i="1"/>
  <c r="O94" i="1"/>
  <c r="N94" i="1"/>
  <c r="M94" i="1"/>
  <c r="I94" i="1"/>
  <c r="R94" i="1"/>
  <c r="G94" i="1"/>
  <c r="R106" i="1"/>
  <c r="G106" i="1"/>
  <c r="Q106" i="1"/>
  <c r="E106" i="1"/>
  <c r="O106" i="1"/>
  <c r="P106" i="1"/>
  <c r="N106" i="1"/>
  <c r="K106" i="1"/>
  <c r="I106" i="1"/>
  <c r="AJ109" i="1"/>
  <c r="W109" i="1"/>
  <c r="AE19" i="1"/>
  <c r="AH22" i="1"/>
  <c r="M23" i="1"/>
  <c r="AB139" i="1"/>
  <c r="P26" i="1"/>
  <c r="AH30" i="1"/>
  <c r="P34" i="1"/>
  <c r="D35" i="1"/>
  <c r="E35" i="1" s="1"/>
  <c r="AH38" i="1"/>
  <c r="P42" i="1"/>
  <c r="E43" i="1"/>
  <c r="Q43" i="1"/>
  <c r="AH46" i="1"/>
  <c r="AI47" i="1"/>
  <c r="N48" i="1"/>
  <c r="AF52" i="1"/>
  <c r="AH54" i="1"/>
  <c r="M55" i="1"/>
  <c r="AI55" i="1"/>
  <c r="N56" i="1"/>
  <c r="P58" i="1"/>
  <c r="E59" i="1"/>
  <c r="Q59" i="1"/>
  <c r="AE59" i="1"/>
  <c r="AF60" i="1"/>
  <c r="AH62" i="1"/>
  <c r="P66" i="1"/>
  <c r="E67" i="1"/>
  <c r="Q67" i="1"/>
  <c r="AE67" i="1"/>
  <c r="AF68" i="1"/>
  <c r="AH70" i="1"/>
  <c r="M71" i="1"/>
  <c r="AI71" i="1"/>
  <c r="N72" i="1"/>
  <c r="Q74" i="1"/>
  <c r="E74" i="1"/>
  <c r="R74" i="1"/>
  <c r="AG74" i="1"/>
  <c r="Q76" i="1"/>
  <c r="AE76" i="1"/>
  <c r="M84" i="1"/>
  <c r="I84" i="1"/>
  <c r="R84" i="1"/>
  <c r="AG90" i="1"/>
  <c r="AF90" i="1"/>
  <c r="AE90" i="1"/>
  <c r="AA90" i="1"/>
  <c r="AJ90" i="1"/>
  <c r="Y90" i="1"/>
  <c r="E94" i="1"/>
  <c r="O98" i="1"/>
  <c r="I98" i="1"/>
  <c r="G98" i="1"/>
  <c r="R98" i="1"/>
  <c r="E98" i="1"/>
  <c r="P98" i="1"/>
  <c r="N98" i="1"/>
  <c r="AC99" i="1"/>
  <c r="AA99" i="1"/>
  <c r="Y99" i="1"/>
  <c r="AH99" i="1"/>
  <c r="AG99" i="1"/>
  <c r="O103" i="1"/>
  <c r="K103" i="1"/>
  <c r="I103" i="1"/>
  <c r="G103" i="1"/>
  <c r="E103" i="1"/>
  <c r="Q103" i="1"/>
  <c r="P103" i="1"/>
  <c r="M106" i="1"/>
  <c r="AJ117" i="1"/>
  <c r="W117" i="1"/>
  <c r="P48" i="1"/>
  <c r="AH52" i="1"/>
  <c r="P56" i="1"/>
  <c r="AH60" i="1"/>
  <c r="AH68" i="1"/>
  <c r="P72" i="1"/>
  <c r="AI74" i="1"/>
  <c r="O78" i="1"/>
  <c r="M78" i="1"/>
  <c r="R78" i="1"/>
  <c r="AC80" i="1"/>
  <c r="AI84" i="1"/>
  <c r="W84" i="1"/>
  <c r="AG84" i="1"/>
  <c r="AJ88" i="1"/>
  <c r="N93" i="1"/>
  <c r="M93" i="1"/>
  <c r="K93" i="1"/>
  <c r="R93" i="1"/>
  <c r="G93" i="1"/>
  <c r="Q93" i="1"/>
  <c r="E93" i="1"/>
  <c r="P94" i="1"/>
  <c r="M96" i="1"/>
  <c r="I96" i="1"/>
  <c r="G96" i="1"/>
  <c r="R96" i="1"/>
  <c r="E96" i="1"/>
  <c r="P96" i="1"/>
  <c r="O96" i="1"/>
  <c r="AH100" i="1"/>
  <c r="AE100" i="1"/>
  <c r="AI100" i="1"/>
  <c r="AG100" i="1"/>
  <c r="AF100" i="1"/>
  <c r="AA100" i="1"/>
  <c r="Y100" i="1"/>
  <c r="AF106" i="1"/>
  <c r="AE106" i="1"/>
  <c r="AA106" i="1"/>
  <c r="AI106" i="1"/>
  <c r="AH106" i="1"/>
  <c r="AC106" i="1"/>
  <c r="Y106" i="1"/>
  <c r="AA118" i="1"/>
  <c r="AJ118" i="1"/>
  <c r="Y118" i="1"/>
  <c r="AI118" i="1"/>
  <c r="W118" i="1"/>
  <c r="AG118" i="1"/>
  <c r="AF118" i="1"/>
  <c r="AH118" i="1"/>
  <c r="AE118" i="1"/>
  <c r="I11" i="3"/>
  <c r="N11" i="3"/>
  <c r="P11" i="3"/>
  <c r="O11" i="3"/>
  <c r="M11" i="3"/>
  <c r="K11" i="3"/>
  <c r="G11" i="3"/>
  <c r="E11" i="3"/>
  <c r="R11" i="3"/>
  <c r="Q11" i="3"/>
  <c r="AH19" i="1"/>
  <c r="AA22" i="1"/>
  <c r="P23" i="1"/>
  <c r="L139" i="1"/>
  <c r="I26" i="1"/>
  <c r="AH27" i="1"/>
  <c r="AA30" i="1"/>
  <c r="P31" i="1"/>
  <c r="I34" i="1"/>
  <c r="AA38" i="1"/>
  <c r="I42" i="1"/>
  <c r="AG42" i="1"/>
  <c r="K43" i="1"/>
  <c r="AH43" i="1"/>
  <c r="O46" i="1"/>
  <c r="AA46" i="1"/>
  <c r="P47" i="1"/>
  <c r="AC47" i="1"/>
  <c r="E48" i="1"/>
  <c r="Q48" i="1"/>
  <c r="AI52" i="1"/>
  <c r="P55" i="1"/>
  <c r="AC55" i="1"/>
  <c r="E56" i="1"/>
  <c r="Q56" i="1"/>
  <c r="K59" i="1"/>
  <c r="AH59" i="1"/>
  <c r="AI60" i="1"/>
  <c r="V63" i="1"/>
  <c r="K67" i="1"/>
  <c r="AH67" i="1"/>
  <c r="AI68" i="1"/>
  <c r="P71" i="1"/>
  <c r="AC71" i="1"/>
  <c r="E72" i="1"/>
  <c r="Q72" i="1"/>
  <c r="K74" i="1"/>
  <c r="AI76" i="1"/>
  <c r="E78" i="1"/>
  <c r="AJ78" i="1"/>
  <c r="AF80" i="1"/>
  <c r="AF81" i="1"/>
  <c r="AC81" i="1"/>
  <c r="AJ81" i="1"/>
  <c r="Y84" i="1"/>
  <c r="I90" i="1"/>
  <c r="R90" i="1"/>
  <c r="G90" i="1"/>
  <c r="Q90" i="1"/>
  <c r="E90" i="1"/>
  <c r="O90" i="1"/>
  <c r="N90" i="1"/>
  <c r="AH90" i="1"/>
  <c r="I93" i="1"/>
  <c r="Q94" i="1"/>
  <c r="K96" i="1"/>
  <c r="W100" i="1"/>
  <c r="AJ105" i="1"/>
  <c r="W105" i="1"/>
  <c r="W106" i="1"/>
  <c r="AC118" i="1"/>
  <c r="AJ137" i="1"/>
  <c r="W137" i="1"/>
  <c r="E23" i="1"/>
  <c r="X139" i="1"/>
  <c r="E31" i="1"/>
  <c r="E47" i="1"/>
  <c r="G48" i="1"/>
  <c r="E55" i="1"/>
  <c r="G56" i="1"/>
  <c r="E71" i="1"/>
  <c r="G72" i="1"/>
  <c r="M74" i="1"/>
  <c r="Y74" i="1"/>
  <c r="R75" i="1"/>
  <c r="G75" i="1"/>
  <c r="Q75" i="1"/>
  <c r="M76" i="1"/>
  <c r="W76" i="1"/>
  <c r="AJ76" i="1"/>
  <c r="G78" i="1"/>
  <c r="AA78" i="1"/>
  <c r="AI78" i="1"/>
  <c r="AG80" i="1"/>
  <c r="I82" i="1"/>
  <c r="Q82" i="1"/>
  <c r="E82" i="1"/>
  <c r="N84" i="1"/>
  <c r="AA84" i="1"/>
  <c r="K90" i="1"/>
  <c r="AI90" i="1"/>
  <c r="O93" i="1"/>
  <c r="AJ94" i="1"/>
  <c r="N96" i="1"/>
  <c r="AC100" i="1"/>
  <c r="AG106" i="1"/>
  <c r="U112" i="1"/>
  <c r="K88" i="1"/>
  <c r="AH88" i="1"/>
  <c r="O91" i="1"/>
  <c r="P92" i="1"/>
  <c r="AC92" i="1"/>
  <c r="AJ97" i="1"/>
  <c r="AH97" i="1"/>
  <c r="M100" i="1"/>
  <c r="AI101" i="1"/>
  <c r="AF101" i="1"/>
  <c r="N102" i="1"/>
  <c r="I102" i="1"/>
  <c r="R102" i="1"/>
  <c r="AC104" i="1"/>
  <c r="AI104" i="1"/>
  <c r="AE105" i="1"/>
  <c r="AC105" i="1"/>
  <c r="Y105" i="1"/>
  <c r="M108" i="1"/>
  <c r="K108" i="1"/>
  <c r="I108" i="1"/>
  <c r="Q108" i="1"/>
  <c r="E108" i="1"/>
  <c r="N109" i="1"/>
  <c r="M109" i="1"/>
  <c r="K109" i="1"/>
  <c r="R109" i="1"/>
  <c r="G109" i="1"/>
  <c r="O118" i="1"/>
  <c r="N118" i="1"/>
  <c r="M118" i="1"/>
  <c r="I118" i="1"/>
  <c r="R118" i="1"/>
  <c r="G118" i="1"/>
  <c r="O127" i="1"/>
  <c r="N127" i="1"/>
  <c r="M127" i="1"/>
  <c r="I127" i="1"/>
  <c r="G127" i="1"/>
  <c r="E127" i="1"/>
  <c r="R127" i="1"/>
  <c r="Q127" i="1"/>
  <c r="P91" i="1"/>
  <c r="AI97" i="1"/>
  <c r="V130" i="1"/>
  <c r="AG114" i="1"/>
  <c r="AF114" i="1"/>
  <c r="AE114" i="1"/>
  <c r="AA114" i="1"/>
  <c r="AJ114" i="1"/>
  <c r="Y114" i="1"/>
  <c r="N134" i="1"/>
  <c r="M134" i="1"/>
  <c r="K134" i="1"/>
  <c r="I134" i="1"/>
  <c r="R134" i="1"/>
  <c r="G134" i="1"/>
  <c r="Q134" i="1"/>
  <c r="E134" i="1"/>
  <c r="P134" i="1"/>
  <c r="Y33" i="3"/>
  <c r="AH33" i="3"/>
  <c r="AG33" i="3"/>
  <c r="AE33" i="3"/>
  <c r="AC33" i="3"/>
  <c r="AA33" i="3"/>
  <c r="AI33" i="3"/>
  <c r="AF33" i="3"/>
  <c r="N79" i="1"/>
  <c r="AF83" i="1"/>
  <c r="AJ87" i="1"/>
  <c r="O88" i="1"/>
  <c r="AA88" i="1"/>
  <c r="G91" i="1"/>
  <c r="R91" i="1"/>
  <c r="AF91" i="1"/>
  <c r="I92" i="1"/>
  <c r="AG92" i="1"/>
  <c r="W94" i="1"/>
  <c r="O95" i="1"/>
  <c r="AG96" i="1"/>
  <c r="AA97" i="1"/>
  <c r="AG98" i="1"/>
  <c r="W99" i="1"/>
  <c r="AC101" i="1"/>
  <c r="K102" i="1"/>
  <c r="AE104" i="1"/>
  <c r="AF105" i="1"/>
  <c r="O108" i="1"/>
  <c r="O109" i="1"/>
  <c r="AC114" i="1"/>
  <c r="P118" i="1"/>
  <c r="AJ125" i="1"/>
  <c r="AJ127" i="1"/>
  <c r="W127" i="1"/>
  <c r="N14" i="3"/>
  <c r="M14" i="3"/>
  <c r="Q14" i="3"/>
  <c r="E14" i="3"/>
  <c r="R14" i="3"/>
  <c r="P14" i="3"/>
  <c r="O14" i="3"/>
  <c r="K14" i="3"/>
  <c r="I14" i="3"/>
  <c r="G14" i="3"/>
  <c r="K20" i="3"/>
  <c r="I20" i="3"/>
  <c r="O20" i="3"/>
  <c r="Q20" i="3"/>
  <c r="P20" i="3"/>
  <c r="N20" i="3"/>
  <c r="M20" i="3"/>
  <c r="G20" i="3"/>
  <c r="E20" i="3"/>
  <c r="P88" i="1"/>
  <c r="I91" i="1"/>
  <c r="K92" i="1"/>
  <c r="AH92" i="1"/>
  <c r="AC97" i="1"/>
  <c r="Q100" i="1"/>
  <c r="E100" i="1"/>
  <c r="R100" i="1"/>
  <c r="AE101" i="1"/>
  <c r="M102" i="1"/>
  <c r="AF104" i="1"/>
  <c r="AG105" i="1"/>
  <c r="P108" i="1"/>
  <c r="P109" i="1"/>
  <c r="D130" i="1"/>
  <c r="E130" i="1" s="1"/>
  <c r="I114" i="1"/>
  <c r="R114" i="1"/>
  <c r="G114" i="1"/>
  <c r="Q114" i="1"/>
  <c r="E114" i="1"/>
  <c r="O114" i="1"/>
  <c r="N114" i="1"/>
  <c r="AH114" i="1"/>
  <c r="Q118" i="1"/>
  <c r="D112" i="1"/>
  <c r="P87" i="1"/>
  <c r="E88" i="1"/>
  <c r="W92" i="1"/>
  <c r="Q95" i="1"/>
  <c r="AJ96" i="1"/>
  <c r="AE97" i="1"/>
  <c r="AI98" i="1"/>
  <c r="G100" i="1"/>
  <c r="AG101" i="1"/>
  <c r="O102" i="1"/>
  <c r="W103" i="1"/>
  <c r="AG104" i="1"/>
  <c r="AH105" i="1"/>
  <c r="R108" i="1"/>
  <c r="Q109" i="1"/>
  <c r="O110" i="1"/>
  <c r="N110" i="1"/>
  <c r="M110" i="1"/>
  <c r="I110" i="1"/>
  <c r="AA110" i="1"/>
  <c r="AJ110" i="1"/>
  <c r="Y110" i="1"/>
  <c r="AI110" i="1"/>
  <c r="W110" i="1"/>
  <c r="AG110" i="1"/>
  <c r="K114" i="1"/>
  <c r="AI114" i="1"/>
  <c r="AC35" i="3"/>
  <c r="AG35" i="3"/>
  <c r="AH35" i="3"/>
  <c r="AF35" i="3"/>
  <c r="AA35" i="3"/>
  <c r="Y35" i="3"/>
  <c r="W35" i="3"/>
  <c r="AJ35" i="3"/>
  <c r="AI35" i="3"/>
  <c r="AE35" i="3"/>
  <c r="P116" i="1"/>
  <c r="AH120" i="1"/>
  <c r="U138" i="1"/>
  <c r="O135" i="1"/>
  <c r="N135" i="1"/>
  <c r="M135" i="1"/>
  <c r="K135" i="1"/>
  <c r="I135" i="1"/>
  <c r="R135" i="1"/>
  <c r="G135" i="1"/>
  <c r="M104" i="1"/>
  <c r="N105" i="1"/>
  <c r="AC107" i="1"/>
  <c r="AE108" i="1"/>
  <c r="AF109" i="1"/>
  <c r="K111" i="1"/>
  <c r="AC115" i="1"/>
  <c r="E116" i="1"/>
  <c r="Q116" i="1"/>
  <c r="AE116" i="1"/>
  <c r="AF117" i="1"/>
  <c r="K119" i="1"/>
  <c r="M120" i="1"/>
  <c r="AI120" i="1"/>
  <c r="AC121" i="1"/>
  <c r="AI122" i="1"/>
  <c r="N124" i="1"/>
  <c r="M125" i="1"/>
  <c r="K125" i="1"/>
  <c r="R125" i="1"/>
  <c r="E135" i="1"/>
  <c r="P105" i="1"/>
  <c r="AF107" i="1"/>
  <c r="AH109" i="1"/>
  <c r="N111" i="1"/>
  <c r="AF115" i="1"/>
  <c r="I116" i="1"/>
  <c r="AH117" i="1"/>
  <c r="N119" i="1"/>
  <c r="AA120" i="1"/>
  <c r="Q121" i="1"/>
  <c r="E121" i="1"/>
  <c r="R121" i="1"/>
  <c r="I123" i="1"/>
  <c r="R123" i="1"/>
  <c r="G123" i="1"/>
  <c r="N126" i="1"/>
  <c r="M126" i="1"/>
  <c r="K126" i="1"/>
  <c r="AJ126" i="1"/>
  <c r="W126" i="1"/>
  <c r="AA127" i="1"/>
  <c r="Y127" i="1"/>
  <c r="AI127" i="1"/>
  <c r="AE129" i="1"/>
  <c r="AC129" i="1"/>
  <c r="AA129" i="1"/>
  <c r="Y129" i="1"/>
  <c r="Q135" i="1"/>
  <c r="W13" i="3"/>
  <c r="AJ13" i="3"/>
  <c r="E105" i="1"/>
  <c r="AG107" i="1"/>
  <c r="O111" i="1"/>
  <c r="AG115" i="1"/>
  <c r="K116" i="1"/>
  <c r="AI117" i="1"/>
  <c r="O119" i="1"/>
  <c r="AC120" i="1"/>
  <c r="G121" i="1"/>
  <c r="AH121" i="1"/>
  <c r="E123" i="1"/>
  <c r="AG123" i="1"/>
  <c r="AF123" i="1"/>
  <c r="AJ123" i="1"/>
  <c r="E126" i="1"/>
  <c r="AC127" i="1"/>
  <c r="AC128" i="1"/>
  <c r="AA128" i="1"/>
  <c r="Y128" i="1"/>
  <c r="AI128" i="1"/>
  <c r="W10" i="3"/>
  <c r="U130" i="1"/>
  <c r="I121" i="1"/>
  <c r="AI121" i="1"/>
  <c r="K123" i="1"/>
  <c r="K124" i="1"/>
  <c r="I124" i="1"/>
  <c r="R124" i="1"/>
  <c r="G126" i="1"/>
  <c r="AE127" i="1"/>
  <c r="W128" i="1"/>
  <c r="AF129" i="1"/>
  <c r="AF10" i="3"/>
  <c r="AI10" i="3"/>
  <c r="AH10" i="3"/>
  <c r="AG10" i="3"/>
  <c r="AE10" i="3"/>
  <c r="AC10" i="3"/>
  <c r="AA10" i="3"/>
  <c r="Y10" i="3"/>
  <c r="Y14" i="3"/>
  <c r="AI14" i="3"/>
  <c r="AE14" i="3"/>
  <c r="AH14" i="3"/>
  <c r="AG14" i="3"/>
  <c r="AF14" i="3"/>
  <c r="AC14" i="3"/>
  <c r="O132" i="1"/>
  <c r="P133" i="1"/>
  <c r="AH137" i="1"/>
  <c r="U26" i="3"/>
  <c r="W18" i="3"/>
  <c r="I19" i="3"/>
  <c r="R19" i="3"/>
  <c r="G19" i="3"/>
  <c r="N19" i="3"/>
  <c r="AG19" i="3"/>
  <c r="AF19" i="3"/>
  <c r="AJ19" i="3"/>
  <c r="Y19" i="3"/>
  <c r="U30" i="3"/>
  <c r="W30" i="3" s="1"/>
  <c r="P132" i="1"/>
  <c r="E133" i="1"/>
  <c r="Q133" i="1"/>
  <c r="AH136" i="1"/>
  <c r="AI137" i="1"/>
  <c r="AG11" i="3"/>
  <c r="AJ11" i="3"/>
  <c r="Y11" i="3"/>
  <c r="K12" i="3"/>
  <c r="O12" i="3"/>
  <c r="R12" i="3"/>
  <c r="AF18" i="3"/>
  <c r="AE18" i="3"/>
  <c r="AI18" i="3"/>
  <c r="E19" i="3"/>
  <c r="W19" i="3"/>
  <c r="O23" i="3"/>
  <c r="N23" i="3"/>
  <c r="R23" i="3"/>
  <c r="G23" i="3"/>
  <c r="AI30" i="3"/>
  <c r="AA30" i="3"/>
  <c r="AG30" i="3"/>
  <c r="Y30" i="3"/>
  <c r="AF30" i="3"/>
  <c r="AE30" i="3"/>
  <c r="N33" i="3"/>
  <c r="G33" i="3"/>
  <c r="D38" i="3"/>
  <c r="E38" i="3" s="1"/>
  <c r="R33" i="3"/>
  <c r="E33" i="3"/>
  <c r="P33" i="3"/>
  <c r="O33" i="3"/>
  <c r="M33" i="3"/>
  <c r="AF37" i="3"/>
  <c r="AI37" i="3"/>
  <c r="AA37" i="3"/>
  <c r="Y37" i="3"/>
  <c r="AH37" i="3"/>
  <c r="AG37" i="3"/>
  <c r="N41" i="3"/>
  <c r="M41" i="3"/>
  <c r="K41" i="3"/>
  <c r="R41" i="3"/>
  <c r="G41" i="3"/>
  <c r="Q41" i="3"/>
  <c r="E41" i="3"/>
  <c r="P41" i="3"/>
  <c r="O41" i="3"/>
  <c r="I41" i="3"/>
  <c r="O47" i="3"/>
  <c r="G47" i="3"/>
  <c r="N47" i="3"/>
  <c r="M47" i="3"/>
  <c r="K47" i="3"/>
  <c r="Q47" i="3"/>
  <c r="P47" i="3"/>
  <c r="I47" i="3"/>
  <c r="E132" i="1"/>
  <c r="Q132" i="1"/>
  <c r="G133" i="1"/>
  <c r="R133" i="1"/>
  <c r="AH135" i="1"/>
  <c r="W136" i="1"/>
  <c r="AI136" i="1"/>
  <c r="Y137" i="1"/>
  <c r="W11" i="3"/>
  <c r="E12" i="3"/>
  <c r="R18" i="3"/>
  <c r="G18" i="3"/>
  <c r="D26" i="3"/>
  <c r="Q18" i="3"/>
  <c r="E18" i="3"/>
  <c r="M18" i="3"/>
  <c r="Y18" i="3"/>
  <c r="K19" i="3"/>
  <c r="AA19" i="3"/>
  <c r="AJ22" i="3"/>
  <c r="W22" i="3"/>
  <c r="E23" i="3"/>
  <c r="I33" i="3"/>
  <c r="O34" i="3"/>
  <c r="N34" i="3"/>
  <c r="M34" i="3"/>
  <c r="I34" i="3"/>
  <c r="G34" i="3"/>
  <c r="R34" i="3"/>
  <c r="E34" i="3"/>
  <c r="AC37" i="3"/>
  <c r="AF15" i="5"/>
  <c r="AE15" i="5"/>
  <c r="AC15" i="5"/>
  <c r="V16" i="5"/>
  <c r="Y15" i="5"/>
  <c r="AI15" i="5"/>
  <c r="AH15" i="5"/>
  <c r="AG15" i="5"/>
  <c r="AH126" i="1"/>
  <c r="G132" i="1"/>
  <c r="R132" i="1"/>
  <c r="I133" i="1"/>
  <c r="AG133" i="1"/>
  <c r="AH134" i="1"/>
  <c r="W135" i="1"/>
  <c r="AI135" i="1"/>
  <c r="N136" i="1"/>
  <c r="Y136" i="1"/>
  <c r="O137" i="1"/>
  <c r="AA137" i="1"/>
  <c r="V138" i="1"/>
  <c r="AA11" i="3"/>
  <c r="G12" i="3"/>
  <c r="AJ15" i="3"/>
  <c r="I18" i="3"/>
  <c r="AA18" i="3"/>
  <c r="M19" i="3"/>
  <c r="AC19" i="3"/>
  <c r="N22" i="3"/>
  <c r="M22" i="3"/>
  <c r="Q22" i="3"/>
  <c r="E22" i="3"/>
  <c r="Y22" i="3"/>
  <c r="AI22" i="3"/>
  <c r="AE22" i="3"/>
  <c r="I23" i="3"/>
  <c r="K33" i="3"/>
  <c r="K34" i="3"/>
  <c r="AE37" i="3"/>
  <c r="AA15" i="5"/>
  <c r="AH125" i="1"/>
  <c r="AI126" i="1"/>
  <c r="P129" i="1"/>
  <c r="I132" i="1"/>
  <c r="K133" i="1"/>
  <c r="AH133" i="1"/>
  <c r="W134" i="1"/>
  <c r="AI134" i="1"/>
  <c r="Y135" i="1"/>
  <c r="O136" i="1"/>
  <c r="AA136" i="1"/>
  <c r="P137" i="1"/>
  <c r="AC137" i="1"/>
  <c r="D138" i="1"/>
  <c r="Q9" i="3"/>
  <c r="E9" i="3"/>
  <c r="K9" i="3"/>
  <c r="U16" i="3"/>
  <c r="AC11" i="3"/>
  <c r="I12" i="3"/>
  <c r="W12" i="3"/>
  <c r="O15" i="3"/>
  <c r="N15" i="3"/>
  <c r="R15" i="3"/>
  <c r="G15" i="3"/>
  <c r="AA15" i="3"/>
  <c r="Y15" i="3"/>
  <c r="AF15" i="3"/>
  <c r="D16" i="3"/>
  <c r="AB48" i="3"/>
  <c r="K18" i="3"/>
  <c r="AC18" i="3"/>
  <c r="O19" i="3"/>
  <c r="AE19" i="3"/>
  <c r="K23" i="3"/>
  <c r="Q33" i="3"/>
  <c r="P34" i="3"/>
  <c r="AA42" i="3"/>
  <c r="Y42" i="3"/>
  <c r="AI42" i="3"/>
  <c r="AG42" i="3"/>
  <c r="AF42" i="3"/>
  <c r="AH42" i="3"/>
  <c r="AE42" i="3"/>
  <c r="E129" i="1"/>
  <c r="E137" i="1"/>
  <c r="G9" i="3"/>
  <c r="V16" i="3"/>
  <c r="AJ9" i="3"/>
  <c r="AE11" i="3"/>
  <c r="M12" i="3"/>
  <c r="AJ14" i="3"/>
  <c r="W14" i="3"/>
  <c r="E15" i="3"/>
  <c r="W15" i="3"/>
  <c r="N18" i="3"/>
  <c r="AG18" i="3"/>
  <c r="P19" i="3"/>
  <c r="AH19" i="3"/>
  <c r="M23" i="3"/>
  <c r="AJ25" i="3"/>
  <c r="W25" i="3"/>
  <c r="AC30" i="3"/>
  <c r="Q34" i="3"/>
  <c r="AC42" i="3"/>
  <c r="AH9" i="3"/>
  <c r="P13" i="3"/>
  <c r="AC13" i="3"/>
  <c r="P21" i="3"/>
  <c r="AC21" i="3"/>
  <c r="AF23" i="3"/>
  <c r="AG24" i="3"/>
  <c r="K25" i="3"/>
  <c r="AH25" i="3"/>
  <c r="O28" i="3"/>
  <c r="P29" i="3"/>
  <c r="AC29" i="3"/>
  <c r="D30" i="3"/>
  <c r="AG32" i="3"/>
  <c r="AG34" i="3"/>
  <c r="Q36" i="3"/>
  <c r="E36" i="3"/>
  <c r="K36" i="3"/>
  <c r="P37" i="3"/>
  <c r="V38" i="3"/>
  <c r="D44" i="3"/>
  <c r="O42" i="3"/>
  <c r="N42" i="3"/>
  <c r="M42" i="3"/>
  <c r="I42" i="3"/>
  <c r="R42" i="3"/>
  <c r="G42" i="3"/>
  <c r="AG46" i="3"/>
  <c r="AF46" i="3"/>
  <c r="AE46" i="3"/>
  <c r="V47" i="3"/>
  <c r="AA46" i="3"/>
  <c r="Y46" i="3"/>
  <c r="O13" i="5"/>
  <c r="AG23" i="3"/>
  <c r="AH24" i="3"/>
  <c r="P28" i="3"/>
  <c r="AH32" i="3"/>
  <c r="AH34" i="3"/>
  <c r="AH23" i="3"/>
  <c r="W24" i="3"/>
  <c r="AI24" i="3"/>
  <c r="Q28" i="3"/>
  <c r="AI34" i="3"/>
  <c r="R37" i="3"/>
  <c r="G37" i="3"/>
  <c r="M37" i="3"/>
  <c r="W37" i="3"/>
  <c r="AJ37" i="3"/>
  <c r="AJ41" i="3"/>
  <c r="W41" i="3"/>
  <c r="P42" i="3"/>
  <c r="I46" i="3"/>
  <c r="R46" i="3"/>
  <c r="G46" i="3"/>
  <c r="Q46" i="3"/>
  <c r="E46" i="3"/>
  <c r="O46" i="3"/>
  <c r="N46" i="3"/>
  <c r="AH46" i="3"/>
  <c r="V13" i="5"/>
  <c r="AA12" i="5"/>
  <c r="Y12" i="5"/>
  <c r="AI12" i="5"/>
  <c r="AG12" i="5"/>
  <c r="AF12" i="5"/>
  <c r="AH13" i="3"/>
  <c r="AH21" i="3"/>
  <c r="Y23" i="3"/>
  <c r="AA24" i="3"/>
  <c r="P25" i="3"/>
  <c r="I28" i="3"/>
  <c r="AH29" i="3"/>
  <c r="AA32" i="3"/>
  <c r="Y34" i="3"/>
  <c r="I37" i="3"/>
  <c r="AE9" i="3"/>
  <c r="E25" i="3"/>
  <c r="AC32" i="3"/>
  <c r="AJ33" i="3"/>
  <c r="AC34" i="3"/>
  <c r="O36" i="3"/>
  <c r="K37" i="3"/>
  <c r="AJ42" i="3"/>
  <c r="M46" i="3"/>
  <c r="E47" i="3"/>
  <c r="C17" i="5"/>
  <c r="O12" i="5"/>
  <c r="N12" i="5"/>
  <c r="M12" i="5"/>
  <c r="I12" i="5"/>
  <c r="R12" i="5"/>
  <c r="G12" i="5"/>
  <c r="AE12" i="5"/>
  <c r="U16" i="5"/>
  <c r="AJ15" i="5"/>
  <c r="W15" i="5"/>
  <c r="AH36" i="3"/>
  <c r="P40" i="3"/>
  <c r="AC40" i="3"/>
  <c r="AE41" i="3"/>
  <c r="AG43" i="3"/>
  <c r="AJ46" i="3"/>
  <c r="O9" i="5"/>
  <c r="AA9" i="5"/>
  <c r="V10" i="5"/>
  <c r="W10" i="5" s="1"/>
  <c r="M15" i="5"/>
  <c r="AE40" i="3"/>
  <c r="AF41" i="3"/>
  <c r="AH43" i="3"/>
  <c r="P9" i="5"/>
  <c r="D10" i="5"/>
  <c r="N15" i="5"/>
  <c r="AG40" i="3"/>
  <c r="AH41" i="3"/>
  <c r="W42" i="3"/>
  <c r="Y43" i="3"/>
  <c r="AJ43" i="3"/>
  <c r="U44" i="3"/>
  <c r="G9" i="5"/>
  <c r="R9" i="5"/>
  <c r="W12" i="5"/>
  <c r="P15" i="5"/>
  <c r="D16" i="5"/>
  <c r="E16" i="5" s="1"/>
  <c r="AH40" i="3"/>
  <c r="AI41" i="3"/>
  <c r="AA43" i="3"/>
  <c r="V44" i="3"/>
  <c r="I9" i="5"/>
  <c r="AJ12" i="5"/>
  <c r="E15" i="5"/>
  <c r="Q15" i="5"/>
  <c r="M40" i="3"/>
  <c r="G15" i="5"/>
  <c r="W16" i="5" l="1"/>
  <c r="W44" i="3"/>
  <c r="W112" i="1"/>
  <c r="I13" i="5"/>
  <c r="Q13" i="5"/>
  <c r="K13" i="5"/>
  <c r="N13" i="5"/>
  <c r="E13" i="5"/>
  <c r="P13" i="5"/>
  <c r="M13" i="5"/>
  <c r="AC85" i="1"/>
  <c r="AF85" i="1"/>
  <c r="AI85" i="1"/>
  <c r="W85" i="1"/>
  <c r="AH85" i="1"/>
  <c r="AG85" i="1"/>
  <c r="AE85" i="1"/>
  <c r="AA85" i="1"/>
  <c r="AA26" i="3"/>
  <c r="AC26" i="3"/>
  <c r="AE26" i="3"/>
  <c r="AI26" i="3"/>
  <c r="AF26" i="3"/>
  <c r="Y26" i="3"/>
  <c r="AG26" i="3"/>
  <c r="W26" i="3"/>
  <c r="I50" i="1"/>
  <c r="P50" i="1"/>
  <c r="K50" i="1"/>
  <c r="E50" i="1"/>
  <c r="M50" i="1"/>
  <c r="N50" i="1"/>
  <c r="G50" i="1"/>
  <c r="D139" i="1"/>
  <c r="O139" i="1" s="1"/>
  <c r="Q24" i="1"/>
  <c r="M24" i="1"/>
  <c r="K24" i="1"/>
  <c r="I24" i="1"/>
  <c r="P24" i="1"/>
  <c r="E24" i="1"/>
  <c r="O24" i="1"/>
  <c r="N24" i="1"/>
  <c r="M26" i="3"/>
  <c r="Q26" i="3"/>
  <c r="I26" i="3"/>
  <c r="P26" i="3"/>
  <c r="O26" i="3"/>
  <c r="N26" i="3"/>
  <c r="K26" i="3"/>
  <c r="G26" i="3"/>
  <c r="AI35" i="1"/>
  <c r="AA35" i="1"/>
  <c r="AH35" i="1"/>
  <c r="AE35" i="1"/>
  <c r="AG35" i="1"/>
  <c r="Y35" i="1"/>
  <c r="AF35" i="1"/>
  <c r="AC35" i="1"/>
  <c r="AF130" i="1"/>
  <c r="AE130" i="1"/>
  <c r="AC130" i="1"/>
  <c r="Y130" i="1"/>
  <c r="AI130" i="1"/>
  <c r="AH130" i="1"/>
  <c r="AA130" i="1"/>
  <c r="AG130" i="1"/>
  <c r="W50" i="1"/>
  <c r="D48" i="3"/>
  <c r="K16" i="3"/>
  <c r="N16" i="3"/>
  <c r="O16" i="3"/>
  <c r="E16" i="3"/>
  <c r="M16" i="3"/>
  <c r="I16" i="3"/>
  <c r="Q16" i="3"/>
  <c r="P16" i="3"/>
  <c r="G16" i="3"/>
  <c r="AF138" i="1"/>
  <c r="AE138" i="1"/>
  <c r="AC138" i="1"/>
  <c r="AI138" i="1"/>
  <c r="AA138" i="1"/>
  <c r="Y138" i="1"/>
  <c r="AH138" i="1"/>
  <c r="AG138" i="1"/>
  <c r="U17" i="5"/>
  <c r="N16" i="5"/>
  <c r="M16" i="5"/>
  <c r="Q16" i="5"/>
  <c r="I16" i="5"/>
  <c r="P16" i="5"/>
  <c r="G16" i="5"/>
  <c r="O16" i="5"/>
  <c r="K16" i="5"/>
  <c r="AG16" i="5"/>
  <c r="Y16" i="5"/>
  <c r="AF16" i="5"/>
  <c r="AE16" i="5"/>
  <c r="AC16" i="5"/>
  <c r="AI16" i="5"/>
  <c r="AA16" i="5"/>
  <c r="AH16" i="5"/>
  <c r="U48" i="3"/>
  <c r="W16" i="3"/>
  <c r="V139" i="1"/>
  <c r="AF24" i="1"/>
  <c r="AE24" i="1"/>
  <c r="AI24" i="1"/>
  <c r="Y24" i="1"/>
  <c r="AA24" i="1"/>
  <c r="AC24" i="1"/>
  <c r="AH24" i="1"/>
  <c r="AG24" i="1"/>
  <c r="M138" i="1"/>
  <c r="E138" i="1"/>
  <c r="K138" i="1"/>
  <c r="Q138" i="1"/>
  <c r="I138" i="1"/>
  <c r="P138" i="1"/>
  <c r="G138" i="1"/>
  <c r="O138" i="1"/>
  <c r="N138" i="1"/>
  <c r="Q85" i="1"/>
  <c r="I85" i="1"/>
  <c r="O85" i="1"/>
  <c r="G85" i="1"/>
  <c r="P85" i="1"/>
  <c r="N85" i="1"/>
  <c r="M85" i="1"/>
  <c r="K85" i="1"/>
  <c r="K39" i="1"/>
  <c r="P39" i="1"/>
  <c r="O39" i="1"/>
  <c r="I39" i="1"/>
  <c r="Q39" i="1"/>
  <c r="G39" i="1"/>
  <c r="N39" i="1"/>
  <c r="E39" i="1"/>
  <c r="M39" i="1"/>
  <c r="AE112" i="1"/>
  <c r="AC112" i="1"/>
  <c r="AI112" i="1"/>
  <c r="AA112" i="1"/>
  <c r="AH112" i="1"/>
  <c r="AG112" i="1"/>
  <c r="Y112" i="1"/>
  <c r="AF112" i="1"/>
  <c r="P35" i="1"/>
  <c r="O35" i="1"/>
  <c r="G35" i="1"/>
  <c r="Q35" i="1"/>
  <c r="I35" i="1"/>
  <c r="N35" i="1"/>
  <c r="K35" i="1"/>
  <c r="M35" i="1"/>
  <c r="AH47" i="3"/>
  <c r="AG47" i="3"/>
  <c r="Y47" i="3"/>
  <c r="AF47" i="3"/>
  <c r="AC47" i="3"/>
  <c r="AI47" i="3"/>
  <c r="AE47" i="3"/>
  <c r="AA47" i="3"/>
  <c r="W47" i="3"/>
  <c r="AC13" i="5"/>
  <c r="AH13" i="5"/>
  <c r="AG13" i="5"/>
  <c r="Y13" i="5"/>
  <c r="AA13" i="5"/>
  <c r="AI13" i="5"/>
  <c r="AF13" i="5"/>
  <c r="AE13" i="5"/>
  <c r="K44" i="3"/>
  <c r="P44" i="3"/>
  <c r="O44" i="3"/>
  <c r="G44" i="3"/>
  <c r="Q44" i="3"/>
  <c r="E44" i="3"/>
  <c r="N44" i="3"/>
  <c r="M44" i="3"/>
  <c r="I44" i="3"/>
  <c r="Q30" i="3"/>
  <c r="I30" i="3"/>
  <c r="P30" i="3"/>
  <c r="N30" i="3"/>
  <c r="M30" i="3"/>
  <c r="K30" i="3"/>
  <c r="G30" i="3"/>
  <c r="O30" i="3"/>
  <c r="E26" i="3"/>
  <c r="V48" i="3"/>
  <c r="AC16" i="3"/>
  <c r="AG16" i="3"/>
  <c r="Y16" i="3"/>
  <c r="AA16" i="3"/>
  <c r="AI16" i="3"/>
  <c r="AH16" i="3"/>
  <c r="AF16" i="3"/>
  <c r="AE16" i="3"/>
  <c r="N38" i="3"/>
  <c r="Q38" i="3"/>
  <c r="I38" i="3"/>
  <c r="O38" i="3"/>
  <c r="M38" i="3"/>
  <c r="K38" i="3"/>
  <c r="P38" i="3"/>
  <c r="G38" i="3"/>
  <c r="E30" i="3"/>
  <c r="W130" i="1"/>
  <c r="W138" i="1"/>
  <c r="K112" i="1"/>
  <c r="P112" i="1"/>
  <c r="O112" i="1"/>
  <c r="G112" i="1"/>
  <c r="Q112" i="1"/>
  <c r="E112" i="1"/>
  <c r="N112" i="1"/>
  <c r="M112" i="1"/>
  <c r="I112" i="1"/>
  <c r="AE63" i="1"/>
  <c r="AC63" i="1"/>
  <c r="AI63" i="1"/>
  <c r="AA63" i="1"/>
  <c r="AH63" i="1"/>
  <c r="Y63" i="1"/>
  <c r="AG63" i="1"/>
  <c r="AF63" i="1"/>
  <c r="W63" i="1"/>
  <c r="W35" i="1"/>
  <c r="AI10" i="5"/>
  <c r="AA10" i="5"/>
  <c r="AH10" i="5"/>
  <c r="AG10" i="5"/>
  <c r="Y10" i="5"/>
  <c r="AE10" i="5"/>
  <c r="V17" i="5"/>
  <c r="AF10" i="5"/>
  <c r="AC10" i="5"/>
  <c r="AG38" i="3"/>
  <c r="Y38" i="3"/>
  <c r="AF38" i="3"/>
  <c r="AE38" i="3"/>
  <c r="AC38" i="3"/>
  <c r="AA38" i="3"/>
  <c r="AI38" i="3"/>
  <c r="AH38" i="3"/>
  <c r="K63" i="1"/>
  <c r="P63" i="1"/>
  <c r="O63" i="1"/>
  <c r="G63" i="1"/>
  <c r="I63" i="1"/>
  <c r="Q63" i="1"/>
  <c r="E63" i="1"/>
  <c r="M63" i="1"/>
  <c r="N63" i="1"/>
  <c r="AH50" i="1"/>
  <c r="AG50" i="1"/>
  <c r="Y50" i="1"/>
  <c r="AF50" i="1"/>
  <c r="AC50" i="1"/>
  <c r="AE50" i="1"/>
  <c r="AI50" i="1"/>
  <c r="AA50" i="1"/>
  <c r="AE44" i="3"/>
  <c r="AC44" i="3"/>
  <c r="AI44" i="3"/>
  <c r="AA44" i="3"/>
  <c r="AH44" i="3"/>
  <c r="Y44" i="3"/>
  <c r="AG44" i="3"/>
  <c r="AF44" i="3"/>
  <c r="P10" i="5"/>
  <c r="O10" i="5"/>
  <c r="G10" i="5"/>
  <c r="N10" i="5"/>
  <c r="D17" i="5"/>
  <c r="E17" i="5" s="1"/>
  <c r="K10" i="5"/>
  <c r="Q10" i="5"/>
  <c r="M10" i="5"/>
  <c r="I10" i="5"/>
  <c r="E10" i="5"/>
  <c r="W38" i="3"/>
  <c r="W13" i="5"/>
  <c r="M130" i="1"/>
  <c r="K130" i="1"/>
  <c r="I130" i="1"/>
  <c r="Q130" i="1"/>
  <c r="G130" i="1"/>
  <c r="O130" i="1"/>
  <c r="N130" i="1"/>
  <c r="P130" i="1"/>
  <c r="U139" i="1"/>
  <c r="W24" i="1"/>
  <c r="AE39" i="1"/>
  <c r="AI39" i="1"/>
  <c r="AA39" i="1"/>
  <c r="AH39" i="1"/>
  <c r="Y39" i="1"/>
  <c r="AF39" i="1"/>
  <c r="AG39" i="1"/>
  <c r="AC39" i="1"/>
  <c r="W48" i="3" l="1"/>
  <c r="Q139" i="1"/>
  <c r="P139" i="1"/>
  <c r="G139" i="1"/>
  <c r="N139" i="1"/>
  <c r="W139" i="1"/>
  <c r="K139" i="1"/>
  <c r="M139" i="1"/>
  <c r="E139" i="1"/>
  <c r="I139" i="1"/>
  <c r="AI17" i="5"/>
  <c r="AA17" i="5"/>
  <c r="AH17" i="5"/>
  <c r="AG17" i="5"/>
  <c r="Y17" i="5"/>
  <c r="AF17" i="5"/>
  <c r="AE17" i="5"/>
  <c r="AC17" i="5"/>
  <c r="Q48" i="3"/>
  <c r="I48" i="3"/>
  <c r="P48" i="3"/>
  <c r="O48" i="3"/>
  <c r="G48" i="3"/>
  <c r="M48" i="3"/>
  <c r="N48" i="3"/>
  <c r="K48" i="3"/>
  <c r="E48" i="3"/>
  <c r="AH139" i="1"/>
  <c r="AG139" i="1"/>
  <c r="Y139" i="1"/>
  <c r="AF139" i="1"/>
  <c r="AE139" i="1"/>
  <c r="AC139" i="1"/>
  <c r="AA139" i="1"/>
  <c r="AI139" i="1"/>
  <c r="P17" i="5"/>
  <c r="O17" i="5"/>
  <c r="G17" i="5"/>
  <c r="N17" i="5"/>
  <c r="M17" i="5"/>
  <c r="K17" i="5"/>
  <c r="Q17" i="5"/>
  <c r="I17" i="5"/>
  <c r="AI48" i="3"/>
  <c r="AA48" i="3"/>
  <c r="AH48" i="3"/>
  <c r="AF48" i="3"/>
  <c r="AE48" i="3"/>
  <c r="Y48" i="3"/>
  <c r="AG48" i="3"/>
  <c r="AC48" i="3"/>
  <c r="W17" i="5"/>
</calcChain>
</file>

<file path=xl/sharedStrings.xml><?xml version="1.0" encoding="utf-8"?>
<sst xmlns="http://schemas.openxmlformats.org/spreadsheetml/2006/main" count="1404" uniqueCount="175">
  <si>
    <t>Анализ результатов диагностической проверочной работы по предмету: Родной (русский, молдавский, украинский) язык в 6-х классах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</si>
  <si>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</si>
  <si>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</si>
  <si>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</si>
  <si>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</si>
  <si>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</si>
  <si>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</si>
  <si>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</si>
  <si>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</si>
  <si>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</si>
  <si>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</si>
  <si>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</si>
  <si>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</si>
  <si>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</si>
  <si>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</si>
  <si>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</si>
  <si>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</si>
  <si>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</si>
  <si>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Отметки за диктант</t>
  </si>
  <si>
    <t>Отметки за грамматическое задание</t>
  </si>
  <si>
    <t>Бендеры</t>
  </si>
  <si>
    <t/>
  </si>
  <si>
    <t>МОУ «Бендерская гимназия №1»</t>
  </si>
  <si>
    <t>МОУ «Бендерская гимназия №2»</t>
  </si>
  <si>
    <t>МОУ «Бендерская основная общеобразовательная школа №4»</t>
  </si>
  <si>
    <t>МОУ «Бендерская средняя общеобразовательная школа №11 им. Ю.А. Гагарина»</t>
  </si>
  <si>
    <t>МОУ «Бендерская средняя общеобразовательная школа №13»</t>
  </si>
  <si>
    <t>МОУ «Бендерская средняя общеобразовательная школа №14»</t>
  </si>
  <si>
    <t>МОУ «Бендерская средняя общеобразовательная школа №15»</t>
  </si>
  <si>
    <t>МОУ «Бендерская средняя общеобразовательная школа №16»</t>
  </si>
  <si>
    <t>МОУ «Бендерская средняя общеобразовательная школа №17»</t>
  </si>
  <si>
    <t>МОУ «Бендерская средняя общеобразовательная школа №18»</t>
  </si>
  <si>
    <t>МОУ «Бендерская средняя общеобразовательная школа №2»</t>
  </si>
  <si>
    <t>МОУ «Бендерская средняя общеобразовательная школа №20»</t>
  </si>
  <si>
    <t>МОУ «Бендерская средняя общеобразовательная школа №5»</t>
  </si>
  <si>
    <t>МОУ «Бендерская средняя общеобразовательная школа №7»</t>
  </si>
  <si>
    <t>МОУ «Бендерский теоретический лицей им. Л.С. Берга»</t>
  </si>
  <si>
    <t>ИТОГО по Бендеры</t>
  </si>
  <si>
    <t>Григориополь</t>
  </si>
  <si>
    <t>МОУ «Бычковская общеобразовательная основная школа - детский сад Григориопольского района»</t>
  </si>
  <si>
    <t>МОУ «Винограднянская общеобразовательная основная школа - детский сад им. А.В. Танасейчука Григориопольского района»</t>
  </si>
  <si>
    <t>МОУ «Глинянская общеобразовательная основная школа Григориопольского района»</t>
  </si>
  <si>
    <t>МОУ «Григориопольская общеобразовательная средняя школа №2 им. А. Стоева с лицейскими классами»</t>
  </si>
  <si>
    <t>МОУ «Кармановская общеобразовательная средняя школа Григориопольского района»</t>
  </si>
  <si>
    <t>МОУ «Красногорская общеобразовательная основная школа Григориопольского района»</t>
  </si>
  <si>
    <t>МОУ «Маякская общеобразовательная средняя школа им. С.К. Колесниченко Григориопольского района»</t>
  </si>
  <si>
    <t>МОУ «Русско-молдавская общеобразовательная средняя школа с.Красная Горка»</t>
  </si>
  <si>
    <t>МОУ «Шипская общеобразовательная средняя школа Григориопольского района им. А. Паши»</t>
  </si>
  <si>
    <t>ИТОГО по Григориополь</t>
  </si>
  <si>
    <t>Днестровск</t>
  </si>
  <si>
    <t>МОУ «Днестровская средняя школа №1 имени Б.С.Паламарчука»</t>
  </si>
  <si>
    <t>МОУ «Днестровская средняя школа №2»</t>
  </si>
  <si>
    <t>ИТОГО по Днестровск</t>
  </si>
  <si>
    <t>Дубоссары</t>
  </si>
  <si>
    <t>МОУ «Дубоссарская гимназия №1»</t>
  </si>
  <si>
    <t>МОУ «Дубоссарская русская средняя общеобразовательная школа №2»</t>
  </si>
  <si>
    <t>МОУ «Дубоссарская русская средняя общеобразовательная школа №4»</t>
  </si>
  <si>
    <t>МОУ «Дубоссарская русская средняя общеобразовательная школа №5»</t>
  </si>
  <si>
    <t>МОУ «Красно-Виноградарская основная общеобразовательная русско-молдавская школа»</t>
  </si>
  <si>
    <t>МОУ «Ново-Комиссаровская основная общеобразовательная русско-молдавская школа»</t>
  </si>
  <si>
    <t>МОУ «Основная русская общеобразовательная школа с.Дзержинское»</t>
  </si>
  <si>
    <t>МОУ «Основная русская общеобразовательная школа с.Дойбаны-II»</t>
  </si>
  <si>
    <t>МОУ «Средняя общеобразовательная русско-молдавская школа №7» города Дубоссары</t>
  </si>
  <si>
    <t>ИТОГО по Дубоссары</t>
  </si>
  <si>
    <t>Каменка</t>
  </si>
  <si>
    <t>МОУ «Грушковская основная общеобразовательная школа - детский сад»</t>
  </si>
  <si>
    <t>МОУ «Каменская общеобразовательная средняя школа №2 с гимназическими классами»</t>
  </si>
  <si>
    <t>МОУ «Каменская общеобразовательная средняя школа №3»</t>
  </si>
  <si>
    <t>МОУ «Катериновская общеобразовательная средняя школа имени А.С. Пушкина»</t>
  </si>
  <si>
    <t>МОУ «Кузьминская общеобразовательная основная школа - детский сад имени Иона Солтыса»</t>
  </si>
  <si>
    <t xml:space="preserve">МОУ «Общеобразовательная школа - детский сад с.Хрустовая»          </t>
  </si>
  <si>
    <t>МОУ «Общеобразовательная школа-детский сад с.Слобода-Рашково»</t>
  </si>
  <si>
    <t>МОУ «Подоймская общеобразовательная средняя школа - детский сад»</t>
  </si>
  <si>
    <t>МОУ «Рашковская общеобразовательная средняя школа - детский сад им. Героя Советского Союза Ф.И. Жарчинского»</t>
  </si>
  <si>
    <t>МОУ «Ротарская основная общеобразовательная школа-детский сад»</t>
  </si>
  <si>
    <t>МОУ «Севериновская общеобразовательная основная школа - детский сад»</t>
  </si>
  <si>
    <t>ИТОГО по Каменка</t>
  </si>
  <si>
    <t>Рыбница</t>
  </si>
  <si>
    <t>МОУ «Белочинская основная общеобразовательная школа»</t>
  </si>
  <si>
    <t>МОУ «Вадатурковская основная общеобразовательная школа – детский сад»</t>
  </si>
  <si>
    <t>МОУ «Воронковская русская средняя общеобразовательная школа»</t>
  </si>
  <si>
    <t>МОУ «Гарабская русская основная общеобразовательная школа – детский сад»</t>
  </si>
  <si>
    <t>МОУ «Гидиримская русская основная общеобразовательная школа – детский сад»</t>
  </si>
  <si>
    <t>МОУ «Ержовская средняя общеобразовательная школа»</t>
  </si>
  <si>
    <t>МОУ «Колбаснянская русская основная общеобразовательная школа – детский сад»</t>
  </si>
  <si>
    <t>МОУ «Красненьская русская средняя общеобразовательная школа имени Т.Г. Шевченко»</t>
  </si>
  <si>
    <t xml:space="preserve">МОУ «Мокрянская русская средняя общеобразовательная школа - детский сад» </t>
  </si>
  <si>
    <t>МОУ «Попенкская русская средняя общеобразовательная школа»</t>
  </si>
  <si>
    <t>МОУ «Рыбницкая русская гимназия №1»</t>
  </si>
  <si>
    <t>МОУ «Рыбницкая русская основная общеобразовательная школа №5»</t>
  </si>
  <si>
    <t>МОУ «Рыбницкая русская средняя общеобразовательная школа - интернат»</t>
  </si>
  <si>
    <t>МОУ «Рыбницкая русская средняя общеобразовательная школа №10 с гимназическими классами имени А.К. Белитченко»</t>
  </si>
  <si>
    <t>МОУ «Рыбницкая русская средняя общеобразовательная школа №11»</t>
  </si>
  <si>
    <t>МОУ «Рыбницкая русская средняя общеобразовательная школа №3»</t>
  </si>
  <si>
    <t>МОУ «Рыбницкая русская средняя общеобразовательная школа №6 с лицейскими классами»</t>
  </si>
  <si>
    <t>МОУ «Рыбницкая русско-молдавская средняя общеобразовательная школа №9»</t>
  </si>
  <si>
    <t>МОУ «Рыбницкая средняя школа №8»</t>
  </si>
  <si>
    <t>МОУ «Рыбницкий теоретический лицей - комплекс»</t>
  </si>
  <si>
    <t>ИТОГО по Рыбница</t>
  </si>
  <si>
    <t>Слободзея</t>
  </si>
  <si>
    <t>МОУ «Ближнехуторская средняя общеобразовательная школа»</t>
  </si>
  <si>
    <t>МОУ «Владимировская общеобразовательная школа – детский сад»</t>
  </si>
  <si>
    <t>МОУ «Глинойская средняя общеобразовательная школа»</t>
  </si>
  <si>
    <t>МОУ «Карагашская средняя общеобразовательная школа им. Я.С. Гросула»</t>
  </si>
  <si>
    <t>МОУ «Кицканская средняя общеобразовательная школа №1»</t>
  </si>
  <si>
    <t>МОУ «Кицканская средняя общеобразовательная школа №2»</t>
  </si>
  <si>
    <t>МОУ «Коротнянская русско-молдавская средняя общеобразовательная школа»</t>
  </si>
  <si>
    <t>МОУ «Краснянская средняя общеобразовательная школа»</t>
  </si>
  <si>
    <t>МОУ «Незавертайловская общеобразовательная школа – детский сад №1»</t>
  </si>
  <si>
    <t>МОУ «Незавертайловская общеобразовательная школа – детский сад №2»</t>
  </si>
  <si>
    <t>МОУ «Ново-Андрияшевская общеобразовательная школа – детский сад»</t>
  </si>
  <si>
    <t>МОУ «Ново-Котовская основная общеобразовательная школа»</t>
  </si>
  <si>
    <t>МОУ «Парканская основная общеобразовательная школа №2 им. Д.И. Мищенко»</t>
  </si>
  <si>
    <t>МОУ «Парканская основная общеобразовательная школа №3 имени Героя Советского Союза А.Ф. Романенко»</t>
  </si>
  <si>
    <t>МОУ «Парканская средняя общеобразовательная школа №1 им. А.Стоева»</t>
  </si>
  <si>
    <t>МОУ «Первомайская основная общеобразовательная школа №2»</t>
  </si>
  <si>
    <t>МОУ «Первомайская средняя общеобразовательная школа №1»</t>
  </si>
  <si>
    <t>МОУ «Слободзейская основная общеобразовательная школа №4»</t>
  </si>
  <si>
    <t>МОУ «Слободзейская средняя общеобразовательная школа №1»</t>
  </si>
  <si>
    <t>МОУ «Слободзейская средняя общеобразовательная школа №2»</t>
  </si>
  <si>
    <t>МОУ «Слободзейский теоретический лицей-комплекс им. П.К. Спельник»</t>
  </si>
  <si>
    <t>МОУ «Суклейская русская средняя общеобразовательная школа»</t>
  </si>
  <si>
    <t>МОУ «Терновская русско-молдавская средняя общеобразовательная школа»</t>
  </si>
  <si>
    <t>МОУ «Фрунзенская средняя общеобразовательная школа»</t>
  </si>
  <si>
    <t>МОУ «Чобручская средняя общеобразовательная школа №3»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</si>
  <si>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</si>
  <si>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</si>
  <si>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</si>
  <si>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- комплекс №12</t>
  </si>
  <si>
    <t>МОУ «Тираспольская средняя школа №10»</t>
  </si>
  <si>
    <t>МОУ «Тираспольская средняя школа №11»</t>
  </si>
  <si>
    <t>МОУ «Тираспольская средняя школа №14»</t>
  </si>
  <si>
    <t>МОУ «Тираспольская средняя школа №15»</t>
  </si>
  <si>
    <t>МОУ «Тираспольская средняя школа №16»</t>
  </si>
  <si>
    <t>МОУ «Тираспольская средняя школа №17 им. В.Ф. Раевского»</t>
  </si>
  <si>
    <t>МОУ «Тираспольская средняя школа №18 с гимназическими классами»</t>
  </si>
  <si>
    <t>МОУ «Тираспольская средняя школа №2 имени А.С. Пушкина»</t>
  </si>
  <si>
    <t>МОУ «Тираспольская средняя школа №3 им. А.П. Чехова»</t>
  </si>
  <si>
    <t>МОУ «Тираспольская средняя школа №5»</t>
  </si>
  <si>
    <t xml:space="preserve">МОУ «Тираспольская средняя школа №7» </t>
  </si>
  <si>
    <t>МОУ «Тираспольская средняя школа №9 им. С.А. Крупко»</t>
  </si>
  <si>
    <t>МОУ «Тираспольская средняя школа-комплекс №8»</t>
  </si>
  <si>
    <t>МС (К) ОУ «Общеобразовательная школа детский сад №2»</t>
  </si>
  <si>
    <t>ИТОГО по Тирасполь</t>
  </si>
  <si>
    <t>ГОУ</t>
  </si>
  <si>
    <t>ГОУ «Парканская средняя общеобразовательная школа-интернат»</t>
  </si>
  <si>
    <t>ГОУ «Попенкская школа-интернат для детей-сирот и детей, оставшихся без попечения родителей»</t>
  </si>
  <si>
    <t>ГОУ «Республиканский кадетский корпус имени светлейшего князя Г.А. Потёмкина-Таврического» МВД ПМР</t>
  </si>
  <si>
    <t>ГОУ «Специальная (коррекционная) общеобразовательная школа-интернат I-II, V видов»</t>
  </si>
  <si>
    <t>ГОУ «Тираспольское Суворовское военное училище»</t>
  </si>
  <si>
    <t>ГОУ СПО «Училище олимпийского резерва»</t>
  </si>
  <si>
    <t>ИТОГО по ГОУ</t>
  </si>
  <si>
    <t>ИТОГО по Республике</t>
  </si>
  <si>
    <t>МОУ «Буторская общеобразовательная средняя школа Григориопольского района»</t>
  </si>
  <si>
    <t>МОУ «Григориопольская общеобразовательная средняя школа №1 им. А. Нирши с лицейскими классами»</t>
  </si>
  <si>
    <t>МОУ «Малаештская общеобразовательная средняя школа Григориопольского района»</t>
  </si>
  <si>
    <t>МОУ «Спейская общеобразовательная средняя школа Григориопольского района»</t>
  </si>
  <si>
    <t>МОУ «Ташлыкская общеобразовательная средняя школа Григориопольского района им. А. Антонова»</t>
  </si>
  <si>
    <t>МОУ «Тейская общеобразовательная средняя школа Григориопольского района»</t>
  </si>
  <si>
    <t>МОУ «Дубовская основная молдавская общеобразовательная школа»</t>
  </si>
  <si>
    <t>МОУ «Дубоссарская молдавская средняя общеобразовательная школа №3»</t>
  </si>
  <si>
    <t>МОУ «Молдавская основная общеобразовательная школа с.Гармацкое»</t>
  </si>
  <si>
    <t>МОУ «Основная общеобразовательная молдавская школа с.Гояны»</t>
  </si>
  <si>
    <t>МОУ «Цыбулевская молдавская средняя общеобразовательная школа»</t>
  </si>
  <si>
    <t>МОУ «Каменская общеобразовательная средняя школа №1»</t>
  </si>
  <si>
    <t>МОУ «Больше-Молокишская средняя общеобразовательная школа - детский сад»</t>
  </si>
  <si>
    <t>МОУ «Выхватинецкая молдавская средняя общеобразовательная школа - детский сад им. А.Г. Рубинштейна»</t>
  </si>
  <si>
    <t>МОУ «Журская молдавская средняя общеобразовательная школа»</t>
  </si>
  <si>
    <t>МОУ «Михайловская молдавская основная общеобразовательная школа - детский сад им. Ю. Цуркана»</t>
  </si>
  <si>
    <t>МОУ «Плотянская молдавская средняя общеобразовательная школа-детский сад имени П. Крученюка»</t>
  </si>
  <si>
    <t>МОУ «Чобручская молдавская средняя общеобразовательная школа №2»</t>
  </si>
  <si>
    <t>ГОУ «Республиканский молдавский теоретический лицей-комплекс»</t>
  </si>
  <si>
    <t>МОУ «Бендерская гимназия №3 им. И.П. Котляревского»</t>
  </si>
  <si>
    <t>МОУ «Рыбницкая украинская средняя общеобразовательная школа №1 с гимназическими классами имени Леси Украинки»</t>
  </si>
  <si>
    <t>ГОУ «Республиканский украинский теоретический лицей-комплекс»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</si>
</sst>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6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108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39"/>
  <sheetViews>
    <sheetView tabSelected="1" zoomScale="60" zoomScaleNormal="60" workbookViewId="0">
      <selection activeCell="F111" sqref="F111"/>
    </sheetView>
  </sheetViews>
  <sheetFormatPr defaultRowHeight="14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  <c r="Z2" s="36" t="s">
        <v>0</v>
      </c>
      <c r="AA2" s="36" t="s">
        <v>0</v>
      </c>
      <c r="AB2" s="36" t="s">
        <v>0</v>
      </c>
      <c r="AC2" s="36" t="s">
        <v>0</v>
      </c>
      <c r="AD2" s="36" t="s">
        <v>0</v>
      </c>
      <c r="AE2" s="36" t="s">
        <v>0</v>
      </c>
      <c r="AF2" s="36" t="s">
        <v>0</v>
      </c>
      <c r="AG2" s="36" t="s">
        <v>0</v>
      </c>
      <c r="AH2" s="36" t="s">
        <v>0</v>
      </c>
      <c r="AI2" s="36" t="s">
        <v>0</v>
      </c>
      <c r="AJ2" s="36" t="s">
        <v>0</v>
      </c>
    </row>
    <row r="3" spans="1:36" ht="35.1" customHeight="1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  <c r="AD3" s="36" t="s">
        <v>1</v>
      </c>
      <c r="AE3" s="36" t="s">
        <v>1</v>
      </c>
      <c r="AF3" s="36" t="s">
        <v>1</v>
      </c>
      <c r="AG3" s="36" t="s">
        <v>1</v>
      </c>
      <c r="AH3" s="36" t="s">
        <v>1</v>
      </c>
      <c r="AI3" s="36" t="s">
        <v>1</v>
      </c>
      <c r="AJ3" s="36" t="s">
        <v>1</v>
      </c>
    </row>
    <row r="4" spans="1:36">
      <c r="A4" s="35" t="s">
        <v>2</v>
      </c>
      <c r="B4" s="35" t="s">
        <v>3</v>
      </c>
      <c r="C4" s="35" t="s">
        <v>4</v>
      </c>
      <c r="D4" s="35" t="s">
        <v>5</v>
      </c>
      <c r="E4" s="35" t="s">
        <v>5</v>
      </c>
      <c r="F4" s="35" t="s">
        <v>6</v>
      </c>
      <c r="G4" s="35" t="s">
        <v>6</v>
      </c>
      <c r="H4" s="35" t="s">
        <v>6</v>
      </c>
      <c r="I4" s="35" t="s">
        <v>6</v>
      </c>
      <c r="J4" s="35" t="s">
        <v>6</v>
      </c>
      <c r="K4" s="35" t="s">
        <v>6</v>
      </c>
      <c r="L4" s="35" t="s">
        <v>6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4" t="s">
        <v>11</v>
      </c>
      <c r="S4" s="7"/>
      <c r="T4" s="7"/>
      <c r="U4" s="35" t="s">
        <v>4</v>
      </c>
      <c r="V4" s="35" t="s">
        <v>5</v>
      </c>
      <c r="W4" s="35" t="s">
        <v>5</v>
      </c>
      <c r="X4" s="35" t="s">
        <v>6</v>
      </c>
      <c r="Y4" s="35" t="s">
        <v>6</v>
      </c>
      <c r="Z4" s="35" t="s">
        <v>6</v>
      </c>
      <c r="AA4" s="35" t="s">
        <v>6</v>
      </c>
      <c r="AB4" s="35" t="s">
        <v>6</v>
      </c>
      <c r="AC4" s="35" t="s">
        <v>6</v>
      </c>
      <c r="AD4" s="35" t="s">
        <v>6</v>
      </c>
      <c r="AE4" s="35" t="s">
        <v>6</v>
      </c>
      <c r="AF4" s="35" t="s">
        <v>7</v>
      </c>
      <c r="AG4" s="35" t="s">
        <v>8</v>
      </c>
      <c r="AH4" s="35" t="s">
        <v>9</v>
      </c>
      <c r="AI4" s="35" t="s">
        <v>10</v>
      </c>
      <c r="AJ4" s="34" t="s">
        <v>11</v>
      </c>
    </row>
    <row r="5" spans="1:36">
      <c r="A5" s="35" t="s">
        <v>2</v>
      </c>
      <c r="B5" s="35" t="s">
        <v>3</v>
      </c>
      <c r="C5" s="35" t="s">
        <v>4</v>
      </c>
      <c r="D5" s="35" t="s">
        <v>5</v>
      </c>
      <c r="E5" s="35" t="s">
        <v>5</v>
      </c>
      <c r="F5" s="35" t="s">
        <v>12</v>
      </c>
      <c r="G5" s="35" t="s">
        <v>12</v>
      </c>
      <c r="H5" s="35" t="s">
        <v>13</v>
      </c>
      <c r="I5" s="35" t="s">
        <v>13</v>
      </c>
      <c r="J5" s="35" t="s">
        <v>14</v>
      </c>
      <c r="K5" s="35" t="s">
        <v>14</v>
      </c>
      <c r="L5" s="35" t="s">
        <v>15</v>
      </c>
      <c r="M5" s="35" t="s">
        <v>15</v>
      </c>
      <c r="N5" s="35" t="s">
        <v>7</v>
      </c>
      <c r="O5" s="35" t="s">
        <v>8</v>
      </c>
      <c r="P5" s="35" t="s">
        <v>9</v>
      </c>
      <c r="Q5" s="35" t="s">
        <v>10</v>
      </c>
      <c r="R5" s="34" t="s">
        <v>11</v>
      </c>
      <c r="S5" s="7"/>
      <c r="T5" s="7"/>
      <c r="U5" s="35" t="s">
        <v>4</v>
      </c>
      <c r="V5" s="35" t="s">
        <v>5</v>
      </c>
      <c r="W5" s="35" t="s">
        <v>5</v>
      </c>
      <c r="X5" s="35" t="s">
        <v>12</v>
      </c>
      <c r="Y5" s="35" t="s">
        <v>12</v>
      </c>
      <c r="Z5" s="35" t="s">
        <v>13</v>
      </c>
      <c r="AA5" s="35" t="s">
        <v>13</v>
      </c>
      <c r="AB5" s="35" t="s">
        <v>14</v>
      </c>
      <c r="AC5" s="35" t="s">
        <v>14</v>
      </c>
      <c r="AD5" s="35" t="s">
        <v>15</v>
      </c>
      <c r="AE5" s="35" t="s">
        <v>15</v>
      </c>
      <c r="AF5" s="35" t="s">
        <v>7</v>
      </c>
      <c r="AG5" s="35" t="s">
        <v>8</v>
      </c>
      <c r="AH5" s="35" t="s">
        <v>9</v>
      </c>
      <c r="AI5" s="35" t="s">
        <v>10</v>
      </c>
      <c r="AJ5" s="34" t="s">
        <v>11</v>
      </c>
    </row>
    <row r="6" spans="1:36" ht="15.75">
      <c r="A6" s="35" t="s">
        <v>2</v>
      </c>
      <c r="B6" s="35" t="s">
        <v>3</v>
      </c>
      <c r="C6" s="35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35" t="s">
        <v>7</v>
      </c>
      <c r="O6" s="35" t="s">
        <v>8</v>
      </c>
      <c r="P6" s="35" t="s">
        <v>9</v>
      </c>
      <c r="Q6" s="35" t="s">
        <v>10</v>
      </c>
      <c r="R6" s="34" t="s">
        <v>11</v>
      </c>
      <c r="S6" s="7"/>
      <c r="T6" s="7"/>
      <c r="U6" s="35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35" t="s">
        <v>7</v>
      </c>
      <c r="AG6" s="35" t="s">
        <v>8</v>
      </c>
      <c r="AH6" s="35" t="s">
        <v>9</v>
      </c>
      <c r="AI6" s="35" t="s">
        <v>10</v>
      </c>
      <c r="AJ6" s="34" t="s">
        <v>11</v>
      </c>
    </row>
    <row r="7" spans="1:36">
      <c r="A7" s="37" t="s">
        <v>18</v>
      </c>
      <c r="B7" s="37" t="s">
        <v>18</v>
      </c>
      <c r="C7" s="37" t="s">
        <v>18</v>
      </c>
      <c r="D7" s="37" t="s">
        <v>18</v>
      </c>
      <c r="E7" s="37" t="s">
        <v>18</v>
      </c>
      <c r="F7" s="37" t="s">
        <v>18</v>
      </c>
      <c r="G7" s="37" t="s">
        <v>18</v>
      </c>
      <c r="H7" s="37" t="s">
        <v>18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37" t="s">
        <v>18</v>
      </c>
      <c r="O7" s="37" t="s">
        <v>18</v>
      </c>
      <c r="P7" s="37" t="s">
        <v>18</v>
      </c>
      <c r="Q7" s="37" t="s">
        <v>18</v>
      </c>
      <c r="S7" s="37" t="s">
        <v>19</v>
      </c>
      <c r="T7" s="37" t="s">
        <v>19</v>
      </c>
      <c r="U7" s="37" t="s">
        <v>19</v>
      </c>
      <c r="V7" s="37" t="s">
        <v>19</v>
      </c>
      <c r="W7" s="37" t="s">
        <v>19</v>
      </c>
      <c r="X7" s="37" t="s">
        <v>19</v>
      </c>
      <c r="Y7" s="37" t="s">
        <v>19</v>
      </c>
      <c r="Z7" s="37" t="s">
        <v>19</v>
      </c>
      <c r="AA7" s="37" t="s">
        <v>19</v>
      </c>
      <c r="AB7" s="37" t="s">
        <v>19</v>
      </c>
      <c r="AC7" s="37" t="s">
        <v>19</v>
      </c>
      <c r="AD7" s="37" t="s">
        <v>19</v>
      </c>
      <c r="AE7" s="37" t="s">
        <v>19</v>
      </c>
      <c r="AF7" s="37" t="s">
        <v>19</v>
      </c>
      <c r="AG7" s="37" t="s">
        <v>19</v>
      </c>
      <c r="AH7" s="37" t="s">
        <v>19</v>
      </c>
      <c r="AI7" s="37" t="s">
        <v>19</v>
      </c>
    </row>
    <row r="8" spans="1:36">
      <c r="A8" s="38" t="s">
        <v>20</v>
      </c>
      <c r="B8" s="38" t="s">
        <v>20</v>
      </c>
      <c r="C8" s="39" t="s">
        <v>20</v>
      </c>
      <c r="D8" s="38" t="s">
        <v>20</v>
      </c>
      <c r="E8" s="38" t="s">
        <v>20</v>
      </c>
      <c r="F8" s="39" t="s">
        <v>20</v>
      </c>
      <c r="G8" s="38" t="s">
        <v>20</v>
      </c>
      <c r="H8" s="39" t="s">
        <v>20</v>
      </c>
      <c r="I8" s="38" t="s">
        <v>20</v>
      </c>
      <c r="J8" s="39" t="s">
        <v>20</v>
      </c>
      <c r="K8" s="38" t="s">
        <v>20</v>
      </c>
      <c r="L8" s="39" t="s">
        <v>20</v>
      </c>
      <c r="M8" s="38" t="s">
        <v>20</v>
      </c>
      <c r="N8" s="38" t="s">
        <v>20</v>
      </c>
      <c r="O8" s="38" t="s">
        <v>20</v>
      </c>
      <c r="P8" s="38" t="s">
        <v>20</v>
      </c>
      <c r="Q8" s="38" t="s">
        <v>20</v>
      </c>
      <c r="S8" s="38" t="s">
        <v>21</v>
      </c>
      <c r="T8" s="38" t="s">
        <v>21</v>
      </c>
      <c r="U8" s="38" t="s">
        <v>21</v>
      </c>
      <c r="V8" s="38" t="s">
        <v>21</v>
      </c>
      <c r="W8" s="38" t="s">
        <v>21</v>
      </c>
      <c r="X8" s="39" t="s">
        <v>21</v>
      </c>
      <c r="Y8" s="38" t="s">
        <v>21</v>
      </c>
      <c r="Z8" s="39" t="s">
        <v>21</v>
      </c>
      <c r="AA8" s="38" t="s">
        <v>21</v>
      </c>
      <c r="AB8" s="39" t="s">
        <v>21</v>
      </c>
      <c r="AC8" s="38" t="s">
        <v>21</v>
      </c>
      <c r="AD8" s="39" t="s">
        <v>21</v>
      </c>
      <c r="AE8" s="38" t="s">
        <v>21</v>
      </c>
      <c r="AF8" s="38" t="s">
        <v>21</v>
      </c>
      <c r="AG8" s="38" t="s">
        <v>21</v>
      </c>
      <c r="AH8" s="38" t="s">
        <v>21</v>
      </c>
      <c r="AI8" s="38" t="s">
        <v>21</v>
      </c>
    </row>
    <row r="9" spans="1:36" ht="15.75">
      <c r="A9" s="2">
        <v>1</v>
      </c>
      <c r="B9" s="3" t="s">
        <v>22</v>
      </c>
      <c r="C9" s="9">
        <v>51</v>
      </c>
      <c r="D9" s="4">
        <f t="shared" ref="D9:D23" si="0">F9+H9+J9+L9</f>
        <v>48</v>
      </c>
      <c r="E9" s="5">
        <f t="shared" ref="E9:E24" si="1">100/C9*D9</f>
        <v>94.117647058823522</v>
      </c>
      <c r="F9" s="9">
        <v>17</v>
      </c>
      <c r="G9" s="5">
        <f t="shared" ref="G9:G24" si="2">100/D9*F9</f>
        <v>35.416666666666671</v>
      </c>
      <c r="H9" s="9">
        <v>27</v>
      </c>
      <c r="I9" s="5">
        <f t="shared" ref="I9:I24" si="3">100/D9*H9</f>
        <v>56.250000000000007</v>
      </c>
      <c r="J9" s="9">
        <v>4</v>
      </c>
      <c r="K9" s="5">
        <f t="shared" ref="K9:K24" si="4">100/D9*J9</f>
        <v>8.3333333333333339</v>
      </c>
      <c r="L9" s="9">
        <v>0</v>
      </c>
      <c r="M9" s="5">
        <f t="shared" ref="M9:M24" si="5">100/D9*L9</f>
        <v>0</v>
      </c>
      <c r="N9" s="6">
        <f t="shared" ref="N9:N24" si="6">100/D9*(F9+H9+J9)</f>
        <v>100</v>
      </c>
      <c r="O9" s="6">
        <f t="shared" ref="O9:O24" si="7">100/D9*(F9+H9)</f>
        <v>91.666666666666671</v>
      </c>
      <c r="P9" s="6">
        <f t="shared" ref="P9:P24" si="8">100/D9*(5*F9+4*H9+3*J9+2*L9)/100</f>
        <v>4.2708333333333339</v>
      </c>
      <c r="Q9" s="6">
        <f t="shared" ref="Q9:Q24" si="9">100/D9*(1*F9+0.64*H9+0.36*J9+0.16*L9)</f>
        <v>74.416666666666671</v>
      </c>
      <c r="R9" s="40" t="str">
        <f t="shared" ref="R9:R23" si="10">IF(C9&lt;D9,"Введено не верное количество отметок","Допустимо")</f>
        <v>Допустимо</v>
      </c>
      <c r="S9" s="7"/>
      <c r="T9" s="7"/>
      <c r="U9" s="4">
        <f t="shared" ref="U9:U23" si="11">C9</f>
        <v>51</v>
      </c>
      <c r="V9" s="4">
        <f t="shared" ref="V9:V23" si="12">X9+Z9+AB9+AD9</f>
        <v>48</v>
      </c>
      <c r="W9" s="5">
        <f t="shared" ref="W9:W24" si="13">100/U9*V9</f>
        <v>94.117647058823522</v>
      </c>
      <c r="X9" s="9">
        <v>19</v>
      </c>
      <c r="Y9" s="5">
        <f t="shared" ref="Y9:Y24" si="14">100/V9*X9</f>
        <v>39.583333333333336</v>
      </c>
      <c r="Z9" s="9">
        <v>25</v>
      </c>
      <c r="AA9" s="5">
        <f t="shared" ref="AA9:AA24" si="15">100/V9*Z9</f>
        <v>52.083333333333336</v>
      </c>
      <c r="AB9" s="9">
        <v>4</v>
      </c>
      <c r="AC9" s="5">
        <f t="shared" ref="AC9:AC24" si="16">100/V9*AB9</f>
        <v>8.3333333333333339</v>
      </c>
      <c r="AD9" s="9">
        <v>0</v>
      </c>
      <c r="AE9" s="5">
        <f t="shared" ref="AE9:AE24" si="17">100/V9*AD9</f>
        <v>0</v>
      </c>
      <c r="AF9" s="6">
        <f t="shared" ref="AF9:AF24" si="18">100/V9*(X9+Z9+AB9)</f>
        <v>100</v>
      </c>
      <c r="AG9" s="6">
        <f t="shared" ref="AG9:AG24" si="19">100/V9*(X9+Z9)</f>
        <v>91.666666666666671</v>
      </c>
      <c r="AH9" s="6">
        <f t="shared" ref="AH9:AH24" si="20">100/V9*(5*X9+4*Z9+3*AB9+2*AD9)/100</f>
        <v>4.3125000000000009</v>
      </c>
      <c r="AI9" s="6">
        <f t="shared" ref="AI9:AI24" si="21">100/V9*(1*X9+0.64*Z9+0.36*AB9+0.16*AD9)</f>
        <v>75.916666666666671</v>
      </c>
      <c r="AJ9" s="40" t="str">
        <f t="shared" ref="AJ9:AJ23" si="22">IF(U9&lt;V9,"Введено не верное количество отметок","Допустимо")</f>
        <v>Допустимо</v>
      </c>
    </row>
    <row r="10" spans="1:36" ht="15.75">
      <c r="A10" s="2">
        <v>2</v>
      </c>
      <c r="B10" s="3" t="s">
        <v>23</v>
      </c>
      <c r="C10" s="9">
        <v>64</v>
      </c>
      <c r="D10" s="4">
        <f t="shared" si="0"/>
        <v>60</v>
      </c>
      <c r="E10" s="5">
        <f t="shared" si="1"/>
        <v>93.75</v>
      </c>
      <c r="F10" s="9">
        <v>26</v>
      </c>
      <c r="G10" s="5">
        <f t="shared" si="2"/>
        <v>43.333333333333336</v>
      </c>
      <c r="H10" s="9">
        <v>31</v>
      </c>
      <c r="I10" s="5">
        <f t="shared" si="3"/>
        <v>51.666666666666671</v>
      </c>
      <c r="J10" s="9">
        <v>3</v>
      </c>
      <c r="K10" s="5">
        <f t="shared" si="4"/>
        <v>5</v>
      </c>
      <c r="L10" s="9">
        <v>0</v>
      </c>
      <c r="M10" s="5">
        <f t="shared" si="5"/>
        <v>0</v>
      </c>
      <c r="N10" s="6">
        <f t="shared" si="6"/>
        <v>100</v>
      </c>
      <c r="O10" s="6">
        <f t="shared" si="7"/>
        <v>95</v>
      </c>
      <c r="P10" s="6">
        <f t="shared" si="8"/>
        <v>4.3833333333333337</v>
      </c>
      <c r="Q10" s="6">
        <f t="shared" si="9"/>
        <v>78.2</v>
      </c>
      <c r="R10" s="40" t="str">
        <f t="shared" si="10"/>
        <v>Допустимо</v>
      </c>
      <c r="S10" s="7"/>
      <c r="T10" s="7"/>
      <c r="U10" s="4">
        <f t="shared" si="11"/>
        <v>64</v>
      </c>
      <c r="V10" s="4">
        <f t="shared" si="12"/>
        <v>60</v>
      </c>
      <c r="W10" s="5">
        <f t="shared" si="13"/>
        <v>93.75</v>
      </c>
      <c r="X10" s="9">
        <v>23</v>
      </c>
      <c r="Y10" s="5">
        <f t="shared" si="14"/>
        <v>38.333333333333336</v>
      </c>
      <c r="Z10" s="9">
        <v>22</v>
      </c>
      <c r="AA10" s="5">
        <f t="shared" si="15"/>
        <v>36.666666666666671</v>
      </c>
      <c r="AB10" s="9">
        <v>15</v>
      </c>
      <c r="AC10" s="5">
        <f t="shared" si="16"/>
        <v>25</v>
      </c>
      <c r="AD10" s="9">
        <v>0</v>
      </c>
      <c r="AE10" s="5">
        <f t="shared" si="17"/>
        <v>0</v>
      </c>
      <c r="AF10" s="6">
        <f t="shared" si="18"/>
        <v>100</v>
      </c>
      <c r="AG10" s="6">
        <f t="shared" si="19"/>
        <v>75</v>
      </c>
      <c r="AH10" s="6">
        <f t="shared" si="20"/>
        <v>4.1333333333333337</v>
      </c>
      <c r="AI10" s="6">
        <f t="shared" si="21"/>
        <v>70.8</v>
      </c>
      <c r="AJ10" s="40" t="str">
        <f t="shared" si="22"/>
        <v>Допустимо</v>
      </c>
    </row>
    <row r="11" spans="1:36" ht="31.5">
      <c r="A11" s="2">
        <v>3</v>
      </c>
      <c r="B11" s="3" t="s">
        <v>24</v>
      </c>
      <c r="C11" s="9">
        <v>17</v>
      </c>
      <c r="D11" s="4">
        <f t="shared" si="0"/>
        <v>13</v>
      </c>
      <c r="E11" s="5">
        <f t="shared" si="1"/>
        <v>76.470588235294116</v>
      </c>
      <c r="F11" s="9">
        <v>2</v>
      </c>
      <c r="G11" s="5">
        <f t="shared" si="2"/>
        <v>15.384615384615385</v>
      </c>
      <c r="H11" s="9">
        <v>3</v>
      </c>
      <c r="I11" s="5">
        <f t="shared" si="3"/>
        <v>23.076923076923077</v>
      </c>
      <c r="J11" s="9">
        <v>7</v>
      </c>
      <c r="K11" s="5">
        <f t="shared" si="4"/>
        <v>53.846153846153847</v>
      </c>
      <c r="L11" s="9">
        <v>1</v>
      </c>
      <c r="M11" s="5">
        <f t="shared" si="5"/>
        <v>7.6923076923076925</v>
      </c>
      <c r="N11" s="6">
        <f t="shared" si="6"/>
        <v>92.307692307692307</v>
      </c>
      <c r="O11" s="6">
        <f t="shared" si="7"/>
        <v>38.46153846153846</v>
      </c>
      <c r="P11" s="6">
        <f t="shared" si="8"/>
        <v>3.4615384615384617</v>
      </c>
      <c r="Q11" s="6">
        <f t="shared" si="9"/>
        <v>50.769230769230766</v>
      </c>
      <c r="R11" s="40" t="str">
        <f t="shared" si="10"/>
        <v>Допустимо</v>
      </c>
      <c r="S11" s="7"/>
      <c r="T11" s="7"/>
      <c r="U11" s="4">
        <f t="shared" si="11"/>
        <v>17</v>
      </c>
      <c r="V11" s="4">
        <f t="shared" si="12"/>
        <v>13</v>
      </c>
      <c r="W11" s="5">
        <f t="shared" si="13"/>
        <v>76.470588235294116</v>
      </c>
      <c r="X11" s="9">
        <v>2</v>
      </c>
      <c r="Y11" s="5">
        <f t="shared" si="14"/>
        <v>15.384615384615385</v>
      </c>
      <c r="Z11" s="9">
        <v>3</v>
      </c>
      <c r="AA11" s="5">
        <f t="shared" si="15"/>
        <v>23.076923076923077</v>
      </c>
      <c r="AB11" s="9">
        <v>8</v>
      </c>
      <c r="AC11" s="5">
        <f t="shared" si="16"/>
        <v>61.53846153846154</v>
      </c>
      <c r="AD11" s="9">
        <v>0</v>
      </c>
      <c r="AE11" s="5">
        <f t="shared" si="17"/>
        <v>0</v>
      </c>
      <c r="AF11" s="6">
        <f t="shared" si="18"/>
        <v>100</v>
      </c>
      <c r="AG11" s="6">
        <f t="shared" si="19"/>
        <v>38.46153846153846</v>
      </c>
      <c r="AH11" s="6">
        <f t="shared" si="20"/>
        <v>3.5384615384615388</v>
      </c>
      <c r="AI11" s="6">
        <f t="shared" si="21"/>
        <v>52.307692307692307</v>
      </c>
      <c r="AJ11" s="40" t="str">
        <f t="shared" si="22"/>
        <v>Допустимо</v>
      </c>
    </row>
    <row r="12" spans="1:36" ht="31.5">
      <c r="A12" s="2">
        <v>4</v>
      </c>
      <c r="B12" s="3" t="s">
        <v>25</v>
      </c>
      <c r="C12" s="9">
        <v>62</v>
      </c>
      <c r="D12" s="4">
        <f t="shared" si="0"/>
        <v>57</v>
      </c>
      <c r="E12" s="5">
        <f t="shared" si="1"/>
        <v>91.93548387096773</v>
      </c>
      <c r="F12" s="9">
        <v>4</v>
      </c>
      <c r="G12" s="5">
        <f t="shared" si="2"/>
        <v>7.0175438596491224</v>
      </c>
      <c r="H12" s="9">
        <v>29</v>
      </c>
      <c r="I12" s="5">
        <f t="shared" si="3"/>
        <v>50.877192982456137</v>
      </c>
      <c r="J12" s="9">
        <v>19</v>
      </c>
      <c r="K12" s="5">
        <f t="shared" si="4"/>
        <v>33.333333333333329</v>
      </c>
      <c r="L12" s="9">
        <v>5</v>
      </c>
      <c r="M12" s="5">
        <f t="shared" si="5"/>
        <v>8.7719298245614024</v>
      </c>
      <c r="N12" s="6">
        <f t="shared" si="6"/>
        <v>91.228070175438589</v>
      </c>
      <c r="O12" s="6">
        <f t="shared" si="7"/>
        <v>57.89473684210526</v>
      </c>
      <c r="P12" s="6">
        <f t="shared" si="8"/>
        <v>3.5614035087719298</v>
      </c>
      <c r="Q12" s="6">
        <f t="shared" si="9"/>
        <v>52.98245614035087</v>
      </c>
      <c r="R12" s="40" t="str">
        <f t="shared" si="10"/>
        <v>Допустимо</v>
      </c>
      <c r="S12" s="7"/>
      <c r="T12" s="7"/>
      <c r="U12" s="4">
        <f t="shared" si="11"/>
        <v>62</v>
      </c>
      <c r="V12" s="4">
        <f t="shared" si="12"/>
        <v>57</v>
      </c>
      <c r="W12" s="5">
        <f t="shared" si="13"/>
        <v>91.93548387096773</v>
      </c>
      <c r="X12" s="9">
        <v>4</v>
      </c>
      <c r="Y12" s="5">
        <f t="shared" si="14"/>
        <v>7.0175438596491224</v>
      </c>
      <c r="Z12" s="9">
        <v>31</v>
      </c>
      <c r="AA12" s="5">
        <f t="shared" si="15"/>
        <v>54.385964912280699</v>
      </c>
      <c r="AB12" s="9">
        <v>17</v>
      </c>
      <c r="AC12" s="5">
        <f t="shared" si="16"/>
        <v>29.82456140350877</v>
      </c>
      <c r="AD12" s="9">
        <v>5</v>
      </c>
      <c r="AE12" s="5">
        <f t="shared" si="17"/>
        <v>8.7719298245614024</v>
      </c>
      <c r="AF12" s="6">
        <f t="shared" si="18"/>
        <v>91.228070175438589</v>
      </c>
      <c r="AG12" s="6">
        <f t="shared" si="19"/>
        <v>61.403508771929822</v>
      </c>
      <c r="AH12" s="6">
        <f t="shared" si="20"/>
        <v>3.5964912280701755</v>
      </c>
      <c r="AI12" s="6">
        <f t="shared" si="21"/>
        <v>53.964912280701753</v>
      </c>
      <c r="AJ12" s="40" t="str">
        <f t="shared" si="22"/>
        <v>Допустимо</v>
      </c>
    </row>
    <row r="13" spans="1:36" ht="31.5">
      <c r="A13" s="2">
        <v>5</v>
      </c>
      <c r="B13" s="3" t="s">
        <v>26</v>
      </c>
      <c r="C13" s="9">
        <v>84</v>
      </c>
      <c r="D13" s="4">
        <f t="shared" si="0"/>
        <v>74</v>
      </c>
      <c r="E13" s="5">
        <f t="shared" si="1"/>
        <v>88.095238095238088</v>
      </c>
      <c r="F13" s="9">
        <v>4</v>
      </c>
      <c r="G13" s="5">
        <f t="shared" si="2"/>
        <v>5.4054054054054053</v>
      </c>
      <c r="H13" s="9">
        <v>20</v>
      </c>
      <c r="I13" s="5">
        <f t="shared" si="3"/>
        <v>27.027027027027025</v>
      </c>
      <c r="J13" s="9">
        <v>46</v>
      </c>
      <c r="K13" s="5">
        <f t="shared" si="4"/>
        <v>62.162162162162161</v>
      </c>
      <c r="L13" s="9">
        <v>4</v>
      </c>
      <c r="M13" s="5">
        <f t="shared" si="5"/>
        <v>5.4054054054054053</v>
      </c>
      <c r="N13" s="6">
        <f t="shared" si="6"/>
        <v>94.594594594594597</v>
      </c>
      <c r="O13" s="6">
        <f t="shared" si="7"/>
        <v>32.432432432432435</v>
      </c>
      <c r="P13" s="6">
        <f t="shared" si="8"/>
        <v>3.3243243243243246</v>
      </c>
      <c r="Q13" s="6">
        <f t="shared" si="9"/>
        <v>45.945945945945944</v>
      </c>
      <c r="R13" s="40" t="str">
        <f t="shared" si="10"/>
        <v>Допустимо</v>
      </c>
      <c r="S13" s="7"/>
      <c r="T13" s="7"/>
      <c r="U13" s="4">
        <f t="shared" si="11"/>
        <v>84</v>
      </c>
      <c r="V13" s="4">
        <f t="shared" si="12"/>
        <v>74</v>
      </c>
      <c r="W13" s="5">
        <f t="shared" si="13"/>
        <v>88.095238095238088</v>
      </c>
      <c r="X13" s="9">
        <v>5</v>
      </c>
      <c r="Y13" s="5">
        <f t="shared" si="14"/>
        <v>6.7567567567567561</v>
      </c>
      <c r="Z13" s="9">
        <v>20</v>
      </c>
      <c r="AA13" s="5">
        <f t="shared" si="15"/>
        <v>27.027027027027025</v>
      </c>
      <c r="AB13" s="9">
        <v>47</v>
      </c>
      <c r="AC13" s="5">
        <f t="shared" si="16"/>
        <v>63.513513513513509</v>
      </c>
      <c r="AD13" s="9">
        <v>2</v>
      </c>
      <c r="AE13" s="5">
        <f t="shared" si="17"/>
        <v>2.7027027027027026</v>
      </c>
      <c r="AF13" s="6">
        <f t="shared" si="18"/>
        <v>97.297297297297291</v>
      </c>
      <c r="AG13" s="6">
        <f t="shared" si="19"/>
        <v>33.783783783783782</v>
      </c>
      <c r="AH13" s="6">
        <f t="shared" si="20"/>
        <v>3.3783783783783781</v>
      </c>
      <c r="AI13" s="6">
        <f t="shared" si="21"/>
        <v>47.351351351351347</v>
      </c>
      <c r="AJ13" s="40" t="str">
        <f t="shared" si="22"/>
        <v>Допустимо</v>
      </c>
    </row>
    <row r="14" spans="1:36" ht="31.5">
      <c r="A14" s="2">
        <v>6</v>
      </c>
      <c r="B14" s="3" t="s">
        <v>27</v>
      </c>
      <c r="C14" s="9">
        <v>18</v>
      </c>
      <c r="D14" s="4">
        <f t="shared" si="0"/>
        <v>16</v>
      </c>
      <c r="E14" s="5">
        <f t="shared" si="1"/>
        <v>88.888888888888886</v>
      </c>
      <c r="F14" s="9">
        <v>3</v>
      </c>
      <c r="G14" s="5">
        <f t="shared" si="2"/>
        <v>18.75</v>
      </c>
      <c r="H14" s="9">
        <v>4</v>
      </c>
      <c r="I14" s="5">
        <f t="shared" si="3"/>
        <v>25</v>
      </c>
      <c r="J14" s="9">
        <v>7</v>
      </c>
      <c r="K14" s="5">
        <f t="shared" si="4"/>
        <v>43.75</v>
      </c>
      <c r="L14" s="9">
        <v>2</v>
      </c>
      <c r="M14" s="5">
        <f t="shared" si="5"/>
        <v>12.5</v>
      </c>
      <c r="N14" s="6">
        <f t="shared" si="6"/>
        <v>87.5</v>
      </c>
      <c r="O14" s="6">
        <f t="shared" si="7"/>
        <v>43.75</v>
      </c>
      <c r="P14" s="6">
        <f t="shared" si="8"/>
        <v>3.5</v>
      </c>
      <c r="Q14" s="6">
        <f t="shared" si="9"/>
        <v>52.5</v>
      </c>
      <c r="R14" s="40" t="str">
        <f t="shared" si="10"/>
        <v>Допустимо</v>
      </c>
      <c r="S14" s="7"/>
      <c r="T14" s="7"/>
      <c r="U14" s="4">
        <f t="shared" si="11"/>
        <v>18</v>
      </c>
      <c r="V14" s="4">
        <f t="shared" si="12"/>
        <v>16</v>
      </c>
      <c r="W14" s="5">
        <f t="shared" si="13"/>
        <v>88.888888888888886</v>
      </c>
      <c r="X14" s="9">
        <v>3</v>
      </c>
      <c r="Y14" s="5">
        <f t="shared" si="14"/>
        <v>18.75</v>
      </c>
      <c r="Z14" s="9">
        <v>6</v>
      </c>
      <c r="AA14" s="5">
        <f t="shared" si="15"/>
        <v>37.5</v>
      </c>
      <c r="AB14" s="9">
        <v>6</v>
      </c>
      <c r="AC14" s="5">
        <f t="shared" si="16"/>
        <v>37.5</v>
      </c>
      <c r="AD14" s="9">
        <v>1</v>
      </c>
      <c r="AE14" s="5">
        <f t="shared" si="17"/>
        <v>6.25</v>
      </c>
      <c r="AF14" s="6">
        <f t="shared" si="18"/>
        <v>93.75</v>
      </c>
      <c r="AG14" s="6">
        <f t="shared" si="19"/>
        <v>56.25</v>
      </c>
      <c r="AH14" s="6">
        <f t="shared" si="20"/>
        <v>3.6875</v>
      </c>
      <c r="AI14" s="6">
        <f t="shared" si="21"/>
        <v>57.25</v>
      </c>
      <c r="AJ14" s="40" t="str">
        <f t="shared" si="22"/>
        <v>Допустимо</v>
      </c>
    </row>
    <row r="15" spans="1:36" ht="31.5">
      <c r="A15" s="2">
        <v>7</v>
      </c>
      <c r="B15" s="3" t="s">
        <v>28</v>
      </c>
      <c r="C15" s="9">
        <v>61</v>
      </c>
      <c r="D15" s="4">
        <f t="shared" si="0"/>
        <v>57</v>
      </c>
      <c r="E15" s="5">
        <f t="shared" si="1"/>
        <v>93.442622950819668</v>
      </c>
      <c r="F15" s="9">
        <v>15</v>
      </c>
      <c r="G15" s="5">
        <f t="shared" si="2"/>
        <v>26.315789473684209</v>
      </c>
      <c r="H15" s="9">
        <v>25</v>
      </c>
      <c r="I15" s="5">
        <f t="shared" si="3"/>
        <v>43.859649122807014</v>
      </c>
      <c r="J15" s="9">
        <v>12</v>
      </c>
      <c r="K15" s="5">
        <f t="shared" si="4"/>
        <v>21.052631578947366</v>
      </c>
      <c r="L15" s="9">
        <v>5</v>
      </c>
      <c r="M15" s="5">
        <f t="shared" si="5"/>
        <v>8.7719298245614024</v>
      </c>
      <c r="N15" s="6">
        <f t="shared" si="6"/>
        <v>91.228070175438589</v>
      </c>
      <c r="O15" s="6">
        <f t="shared" si="7"/>
        <v>70.175438596491219</v>
      </c>
      <c r="P15" s="6">
        <f t="shared" si="8"/>
        <v>3.8771929824561404</v>
      </c>
      <c r="Q15" s="6">
        <f t="shared" si="9"/>
        <v>63.368421052631568</v>
      </c>
      <c r="R15" s="40" t="str">
        <f t="shared" si="10"/>
        <v>Допустимо</v>
      </c>
      <c r="S15" s="7"/>
      <c r="T15" s="7"/>
      <c r="U15" s="4">
        <f t="shared" si="11"/>
        <v>61</v>
      </c>
      <c r="V15" s="4">
        <f t="shared" si="12"/>
        <v>57</v>
      </c>
      <c r="W15" s="5">
        <f t="shared" si="13"/>
        <v>93.442622950819668</v>
      </c>
      <c r="X15" s="9">
        <v>11</v>
      </c>
      <c r="Y15" s="5">
        <f t="shared" si="14"/>
        <v>19.298245614035086</v>
      </c>
      <c r="Z15" s="9">
        <v>28</v>
      </c>
      <c r="AA15" s="5">
        <f t="shared" si="15"/>
        <v>49.122807017543856</v>
      </c>
      <c r="AB15" s="9">
        <v>17</v>
      </c>
      <c r="AC15" s="5">
        <f t="shared" si="16"/>
        <v>29.82456140350877</v>
      </c>
      <c r="AD15" s="9">
        <v>1</v>
      </c>
      <c r="AE15" s="5">
        <f t="shared" si="17"/>
        <v>1.7543859649122806</v>
      </c>
      <c r="AF15" s="6">
        <f t="shared" si="18"/>
        <v>98.245614035087712</v>
      </c>
      <c r="AG15" s="6">
        <f t="shared" si="19"/>
        <v>68.421052631578945</v>
      </c>
      <c r="AH15" s="6">
        <f t="shared" si="20"/>
        <v>3.8596491228070176</v>
      </c>
      <c r="AI15" s="6">
        <f t="shared" si="21"/>
        <v>61.754385964912267</v>
      </c>
      <c r="AJ15" s="40" t="str">
        <f t="shared" si="22"/>
        <v>Допустимо</v>
      </c>
    </row>
    <row r="16" spans="1:36" ht="31.5">
      <c r="A16" s="2">
        <v>8</v>
      </c>
      <c r="B16" s="3" t="s">
        <v>29</v>
      </c>
      <c r="C16" s="9">
        <v>70</v>
      </c>
      <c r="D16" s="4">
        <f t="shared" si="0"/>
        <v>64</v>
      </c>
      <c r="E16" s="5">
        <f t="shared" si="1"/>
        <v>91.428571428571431</v>
      </c>
      <c r="F16" s="9">
        <v>14</v>
      </c>
      <c r="G16" s="5">
        <f t="shared" si="2"/>
        <v>21.875</v>
      </c>
      <c r="H16" s="9">
        <v>21</v>
      </c>
      <c r="I16" s="5">
        <f t="shared" si="3"/>
        <v>32.8125</v>
      </c>
      <c r="J16" s="9">
        <v>24</v>
      </c>
      <c r="K16" s="5">
        <f t="shared" si="4"/>
        <v>37.5</v>
      </c>
      <c r="L16" s="9">
        <v>5</v>
      </c>
      <c r="M16" s="5">
        <f t="shared" si="5"/>
        <v>7.8125</v>
      </c>
      <c r="N16" s="6">
        <f t="shared" si="6"/>
        <v>92.1875</v>
      </c>
      <c r="O16" s="6">
        <f t="shared" si="7"/>
        <v>54.6875</v>
      </c>
      <c r="P16" s="6">
        <f t="shared" si="8"/>
        <v>3.6875</v>
      </c>
      <c r="Q16" s="6">
        <f t="shared" si="9"/>
        <v>57.624999999999993</v>
      </c>
      <c r="R16" s="40" t="str">
        <f t="shared" si="10"/>
        <v>Допустимо</v>
      </c>
      <c r="S16" s="7"/>
      <c r="T16" s="7"/>
      <c r="U16" s="4">
        <f t="shared" si="11"/>
        <v>70</v>
      </c>
      <c r="V16" s="4">
        <f t="shared" si="12"/>
        <v>64</v>
      </c>
      <c r="W16" s="5">
        <f t="shared" si="13"/>
        <v>91.428571428571431</v>
      </c>
      <c r="X16" s="9">
        <v>11</v>
      </c>
      <c r="Y16" s="5">
        <f t="shared" si="14"/>
        <v>17.1875</v>
      </c>
      <c r="Z16" s="9">
        <v>21</v>
      </c>
      <c r="AA16" s="5">
        <f t="shared" si="15"/>
        <v>32.8125</v>
      </c>
      <c r="AB16" s="9">
        <v>21</v>
      </c>
      <c r="AC16" s="5">
        <f t="shared" si="16"/>
        <v>32.8125</v>
      </c>
      <c r="AD16" s="9">
        <v>11</v>
      </c>
      <c r="AE16" s="5">
        <f t="shared" si="17"/>
        <v>17.1875</v>
      </c>
      <c r="AF16" s="6">
        <f t="shared" si="18"/>
        <v>82.8125</v>
      </c>
      <c r="AG16" s="6">
        <f t="shared" si="19"/>
        <v>50</v>
      </c>
      <c r="AH16" s="6">
        <f t="shared" si="20"/>
        <v>3.5</v>
      </c>
      <c r="AI16" s="6">
        <f t="shared" si="21"/>
        <v>52.75</v>
      </c>
      <c r="AJ16" s="40" t="str">
        <f t="shared" si="22"/>
        <v>Допустимо</v>
      </c>
    </row>
    <row r="17" spans="1:36" ht="31.5">
      <c r="A17" s="2">
        <v>9</v>
      </c>
      <c r="B17" s="3" t="s">
        <v>30</v>
      </c>
      <c r="C17" s="9">
        <v>20</v>
      </c>
      <c r="D17" s="4">
        <f t="shared" si="0"/>
        <v>17</v>
      </c>
      <c r="E17" s="5">
        <f t="shared" si="1"/>
        <v>85</v>
      </c>
      <c r="F17" s="9">
        <v>4</v>
      </c>
      <c r="G17" s="5">
        <f t="shared" si="2"/>
        <v>23.529411764705884</v>
      </c>
      <c r="H17" s="9">
        <v>7</v>
      </c>
      <c r="I17" s="5">
        <f t="shared" si="3"/>
        <v>41.176470588235297</v>
      </c>
      <c r="J17" s="9">
        <v>6</v>
      </c>
      <c r="K17" s="5">
        <f t="shared" si="4"/>
        <v>35.294117647058826</v>
      </c>
      <c r="L17" s="9">
        <v>0</v>
      </c>
      <c r="M17" s="5">
        <f t="shared" si="5"/>
        <v>0</v>
      </c>
      <c r="N17" s="6">
        <f t="shared" si="6"/>
        <v>100</v>
      </c>
      <c r="O17" s="6">
        <f t="shared" si="7"/>
        <v>64.705882352941188</v>
      </c>
      <c r="P17" s="6">
        <f t="shared" si="8"/>
        <v>3.8823529411764706</v>
      </c>
      <c r="Q17" s="6">
        <f t="shared" si="9"/>
        <v>62.588235294117652</v>
      </c>
      <c r="R17" s="40" t="str">
        <f t="shared" si="10"/>
        <v>Допустимо</v>
      </c>
      <c r="S17" s="7"/>
      <c r="T17" s="7"/>
      <c r="U17" s="4">
        <f t="shared" si="11"/>
        <v>20</v>
      </c>
      <c r="V17" s="4">
        <f t="shared" si="12"/>
        <v>17</v>
      </c>
      <c r="W17" s="5">
        <f t="shared" si="13"/>
        <v>85</v>
      </c>
      <c r="X17" s="9">
        <v>2</v>
      </c>
      <c r="Y17" s="5">
        <f t="shared" si="14"/>
        <v>11.764705882352942</v>
      </c>
      <c r="Z17" s="9">
        <v>10</v>
      </c>
      <c r="AA17" s="5">
        <f t="shared" si="15"/>
        <v>58.82352941176471</v>
      </c>
      <c r="AB17" s="9">
        <v>5</v>
      </c>
      <c r="AC17" s="5">
        <f t="shared" si="16"/>
        <v>29.411764705882355</v>
      </c>
      <c r="AD17" s="9">
        <v>0</v>
      </c>
      <c r="AE17" s="5">
        <f t="shared" si="17"/>
        <v>0</v>
      </c>
      <c r="AF17" s="6">
        <f t="shared" si="18"/>
        <v>100</v>
      </c>
      <c r="AG17" s="6">
        <f t="shared" si="19"/>
        <v>70.588235294117652</v>
      </c>
      <c r="AH17" s="6">
        <f t="shared" si="20"/>
        <v>3.8235294117647061</v>
      </c>
      <c r="AI17" s="6">
        <f t="shared" si="21"/>
        <v>60</v>
      </c>
      <c r="AJ17" s="40" t="str">
        <f t="shared" si="22"/>
        <v>Допустимо</v>
      </c>
    </row>
    <row r="18" spans="1:36" ht="31.5">
      <c r="A18" s="2">
        <v>10</v>
      </c>
      <c r="B18" s="3" t="s">
        <v>31</v>
      </c>
      <c r="C18" s="9">
        <v>69</v>
      </c>
      <c r="D18" s="4">
        <f t="shared" si="0"/>
        <v>56</v>
      </c>
      <c r="E18" s="5">
        <f t="shared" si="1"/>
        <v>81.159420289855078</v>
      </c>
      <c r="F18" s="9">
        <v>12</v>
      </c>
      <c r="G18" s="5">
        <f t="shared" si="2"/>
        <v>21.428571428571431</v>
      </c>
      <c r="H18" s="9">
        <v>17</v>
      </c>
      <c r="I18" s="5">
        <f t="shared" si="3"/>
        <v>30.357142857142858</v>
      </c>
      <c r="J18" s="9">
        <v>22</v>
      </c>
      <c r="K18" s="5">
        <f t="shared" si="4"/>
        <v>39.285714285714285</v>
      </c>
      <c r="L18" s="9">
        <v>5</v>
      </c>
      <c r="M18" s="5">
        <f t="shared" si="5"/>
        <v>8.9285714285714288</v>
      </c>
      <c r="N18" s="6">
        <f t="shared" si="6"/>
        <v>91.071428571428569</v>
      </c>
      <c r="O18" s="6">
        <f t="shared" si="7"/>
        <v>51.785714285714292</v>
      </c>
      <c r="P18" s="6">
        <f t="shared" si="8"/>
        <v>3.6428571428571428</v>
      </c>
      <c r="Q18" s="6">
        <f t="shared" si="9"/>
        <v>56.428571428571438</v>
      </c>
      <c r="R18" s="40" t="str">
        <f t="shared" si="10"/>
        <v>Допустимо</v>
      </c>
      <c r="S18" s="7"/>
      <c r="T18" s="7"/>
      <c r="U18" s="4">
        <f t="shared" si="11"/>
        <v>69</v>
      </c>
      <c r="V18" s="4">
        <f t="shared" si="12"/>
        <v>56</v>
      </c>
      <c r="W18" s="5">
        <f t="shared" si="13"/>
        <v>81.159420289855078</v>
      </c>
      <c r="X18" s="9">
        <v>7</v>
      </c>
      <c r="Y18" s="5">
        <f t="shared" si="14"/>
        <v>12.5</v>
      </c>
      <c r="Z18" s="9">
        <v>18</v>
      </c>
      <c r="AA18" s="5">
        <f t="shared" si="15"/>
        <v>32.142857142857146</v>
      </c>
      <c r="AB18" s="9">
        <v>21</v>
      </c>
      <c r="AC18" s="5">
        <f t="shared" si="16"/>
        <v>37.5</v>
      </c>
      <c r="AD18" s="9">
        <v>10</v>
      </c>
      <c r="AE18" s="5">
        <f t="shared" si="17"/>
        <v>17.857142857142858</v>
      </c>
      <c r="AF18" s="6">
        <f t="shared" si="18"/>
        <v>82.142857142857153</v>
      </c>
      <c r="AG18" s="6">
        <f t="shared" si="19"/>
        <v>44.642857142857146</v>
      </c>
      <c r="AH18" s="6">
        <f t="shared" si="20"/>
        <v>3.3928571428571428</v>
      </c>
      <c r="AI18" s="6">
        <f t="shared" si="21"/>
        <v>49.428571428571431</v>
      </c>
      <c r="AJ18" s="40" t="str">
        <f t="shared" si="22"/>
        <v>Допустимо</v>
      </c>
    </row>
    <row r="19" spans="1:36" ht="31.5">
      <c r="A19" s="2">
        <v>11</v>
      </c>
      <c r="B19" s="3" t="s">
        <v>32</v>
      </c>
      <c r="C19" s="9">
        <v>63</v>
      </c>
      <c r="D19" s="4">
        <f t="shared" si="0"/>
        <v>51</v>
      </c>
      <c r="E19" s="5">
        <f t="shared" si="1"/>
        <v>80.952380952380949</v>
      </c>
      <c r="F19" s="9">
        <v>12</v>
      </c>
      <c r="G19" s="5">
        <f t="shared" si="2"/>
        <v>23.52941176470588</v>
      </c>
      <c r="H19" s="9">
        <v>26</v>
      </c>
      <c r="I19" s="5">
        <f t="shared" si="3"/>
        <v>50.980392156862742</v>
      </c>
      <c r="J19" s="9">
        <v>12</v>
      </c>
      <c r="K19" s="5">
        <f t="shared" si="4"/>
        <v>23.52941176470588</v>
      </c>
      <c r="L19" s="9">
        <v>1</v>
      </c>
      <c r="M19" s="5">
        <f t="shared" si="5"/>
        <v>1.9607843137254901</v>
      </c>
      <c r="N19" s="6">
        <f t="shared" si="6"/>
        <v>98.039215686274503</v>
      </c>
      <c r="O19" s="6">
        <f t="shared" si="7"/>
        <v>74.509803921568619</v>
      </c>
      <c r="P19" s="6">
        <f t="shared" si="8"/>
        <v>3.9607843137254899</v>
      </c>
      <c r="Q19" s="6">
        <f t="shared" si="9"/>
        <v>64.941176470588232</v>
      </c>
      <c r="R19" s="40" t="str">
        <f t="shared" si="10"/>
        <v>Допустимо</v>
      </c>
      <c r="S19" s="7"/>
      <c r="T19" s="7"/>
      <c r="U19" s="4">
        <f t="shared" si="11"/>
        <v>63</v>
      </c>
      <c r="V19" s="4">
        <f t="shared" si="12"/>
        <v>51</v>
      </c>
      <c r="W19" s="5">
        <f t="shared" si="13"/>
        <v>80.952380952380949</v>
      </c>
      <c r="X19" s="9">
        <v>18</v>
      </c>
      <c r="Y19" s="5">
        <f t="shared" si="14"/>
        <v>35.294117647058819</v>
      </c>
      <c r="Z19" s="9">
        <v>17</v>
      </c>
      <c r="AA19" s="5">
        <f t="shared" si="15"/>
        <v>33.333333333333329</v>
      </c>
      <c r="AB19" s="9">
        <v>14</v>
      </c>
      <c r="AC19" s="5">
        <f t="shared" si="16"/>
        <v>27.450980392156861</v>
      </c>
      <c r="AD19" s="9">
        <v>2</v>
      </c>
      <c r="AE19" s="5">
        <f t="shared" si="17"/>
        <v>3.9215686274509802</v>
      </c>
      <c r="AF19" s="6">
        <f t="shared" si="18"/>
        <v>96.078431372549019</v>
      </c>
      <c r="AG19" s="6">
        <f t="shared" si="19"/>
        <v>68.627450980392155</v>
      </c>
      <c r="AH19" s="6">
        <f t="shared" si="20"/>
        <v>4</v>
      </c>
      <c r="AI19" s="6">
        <f t="shared" si="21"/>
        <v>67.137254901960787</v>
      </c>
      <c r="AJ19" s="40" t="str">
        <f t="shared" si="22"/>
        <v>Допустимо</v>
      </c>
    </row>
    <row r="20" spans="1:36" ht="31.5">
      <c r="A20" s="2">
        <v>12</v>
      </c>
      <c r="B20" s="3" t="s">
        <v>33</v>
      </c>
      <c r="C20" s="9">
        <v>15</v>
      </c>
      <c r="D20" s="4">
        <f t="shared" si="0"/>
        <v>14</v>
      </c>
      <c r="E20" s="5">
        <f t="shared" si="1"/>
        <v>93.333333333333343</v>
      </c>
      <c r="F20" s="9">
        <v>2</v>
      </c>
      <c r="G20" s="5">
        <f t="shared" si="2"/>
        <v>14.285714285714286</v>
      </c>
      <c r="H20" s="9">
        <v>5</v>
      </c>
      <c r="I20" s="5">
        <f t="shared" si="3"/>
        <v>35.714285714285715</v>
      </c>
      <c r="J20" s="9">
        <v>5</v>
      </c>
      <c r="K20" s="5">
        <f t="shared" si="4"/>
        <v>35.714285714285715</v>
      </c>
      <c r="L20" s="9">
        <v>2</v>
      </c>
      <c r="M20" s="5">
        <f t="shared" si="5"/>
        <v>14.285714285714286</v>
      </c>
      <c r="N20" s="6">
        <f t="shared" si="6"/>
        <v>85.714285714285722</v>
      </c>
      <c r="O20" s="6">
        <f t="shared" si="7"/>
        <v>50</v>
      </c>
      <c r="P20" s="6">
        <f t="shared" si="8"/>
        <v>3.5</v>
      </c>
      <c r="Q20" s="6">
        <f t="shared" si="9"/>
        <v>52.285714285714292</v>
      </c>
      <c r="R20" s="40" t="str">
        <f t="shared" si="10"/>
        <v>Допустимо</v>
      </c>
      <c r="S20" s="7"/>
      <c r="T20" s="7"/>
      <c r="U20" s="4">
        <f t="shared" si="11"/>
        <v>15</v>
      </c>
      <c r="V20" s="4">
        <f t="shared" si="12"/>
        <v>14</v>
      </c>
      <c r="W20" s="5">
        <f t="shared" si="13"/>
        <v>93.333333333333343</v>
      </c>
      <c r="X20" s="9">
        <v>4</v>
      </c>
      <c r="Y20" s="5">
        <f t="shared" si="14"/>
        <v>28.571428571428573</v>
      </c>
      <c r="Z20" s="9">
        <v>5</v>
      </c>
      <c r="AA20" s="5">
        <f t="shared" si="15"/>
        <v>35.714285714285715</v>
      </c>
      <c r="AB20" s="9">
        <v>5</v>
      </c>
      <c r="AC20" s="5">
        <f t="shared" si="16"/>
        <v>35.714285714285715</v>
      </c>
      <c r="AD20" s="9">
        <v>0</v>
      </c>
      <c r="AE20" s="5">
        <f t="shared" si="17"/>
        <v>0</v>
      </c>
      <c r="AF20" s="6">
        <f t="shared" si="18"/>
        <v>100</v>
      </c>
      <c r="AG20" s="6">
        <f t="shared" si="19"/>
        <v>64.285714285714292</v>
      </c>
      <c r="AH20" s="6">
        <f t="shared" si="20"/>
        <v>3.9285714285714288</v>
      </c>
      <c r="AI20" s="6">
        <f t="shared" si="21"/>
        <v>64.285714285714292</v>
      </c>
      <c r="AJ20" s="40" t="str">
        <f t="shared" si="22"/>
        <v>Допустимо</v>
      </c>
    </row>
    <row r="21" spans="1:36" ht="31.5">
      <c r="A21" s="2">
        <v>13</v>
      </c>
      <c r="B21" s="3" t="s">
        <v>34</v>
      </c>
      <c r="C21" s="9">
        <v>21</v>
      </c>
      <c r="D21" s="4">
        <f t="shared" si="0"/>
        <v>17</v>
      </c>
      <c r="E21" s="5">
        <f t="shared" si="1"/>
        <v>80.952380952380949</v>
      </c>
      <c r="F21" s="9">
        <v>3</v>
      </c>
      <c r="G21" s="5">
        <f t="shared" si="2"/>
        <v>17.647058823529413</v>
      </c>
      <c r="H21" s="9">
        <v>5</v>
      </c>
      <c r="I21" s="5">
        <f t="shared" si="3"/>
        <v>29.411764705882355</v>
      </c>
      <c r="J21" s="9">
        <v>8</v>
      </c>
      <c r="K21" s="5">
        <f t="shared" si="4"/>
        <v>47.058823529411768</v>
      </c>
      <c r="L21" s="9">
        <v>1</v>
      </c>
      <c r="M21" s="5">
        <f t="shared" si="5"/>
        <v>5.882352941176471</v>
      </c>
      <c r="N21" s="6">
        <f t="shared" si="6"/>
        <v>94.117647058823536</v>
      </c>
      <c r="O21" s="6">
        <f t="shared" si="7"/>
        <v>47.058823529411768</v>
      </c>
      <c r="P21" s="6">
        <f t="shared" si="8"/>
        <v>3.5882352941176476</v>
      </c>
      <c r="Q21" s="6">
        <f t="shared" si="9"/>
        <v>54.352941176470594</v>
      </c>
      <c r="R21" s="40" t="str">
        <f t="shared" si="10"/>
        <v>Допустимо</v>
      </c>
      <c r="S21" s="7"/>
      <c r="T21" s="7"/>
      <c r="U21" s="4">
        <f t="shared" si="11"/>
        <v>21</v>
      </c>
      <c r="V21" s="4">
        <f t="shared" si="12"/>
        <v>17</v>
      </c>
      <c r="W21" s="5">
        <f t="shared" si="13"/>
        <v>80.952380952380949</v>
      </c>
      <c r="X21" s="9">
        <v>4</v>
      </c>
      <c r="Y21" s="5">
        <f t="shared" si="14"/>
        <v>23.529411764705884</v>
      </c>
      <c r="Z21" s="9">
        <v>5</v>
      </c>
      <c r="AA21" s="5">
        <f t="shared" si="15"/>
        <v>29.411764705882355</v>
      </c>
      <c r="AB21" s="9">
        <v>7</v>
      </c>
      <c r="AC21" s="5">
        <f t="shared" si="16"/>
        <v>41.176470588235297</v>
      </c>
      <c r="AD21" s="9">
        <v>1</v>
      </c>
      <c r="AE21" s="5">
        <f t="shared" si="17"/>
        <v>5.882352941176471</v>
      </c>
      <c r="AF21" s="6">
        <f t="shared" si="18"/>
        <v>94.117647058823536</v>
      </c>
      <c r="AG21" s="6">
        <f t="shared" si="19"/>
        <v>52.941176470588239</v>
      </c>
      <c r="AH21" s="6">
        <f t="shared" si="20"/>
        <v>3.7058823529411766</v>
      </c>
      <c r="AI21" s="6">
        <f t="shared" si="21"/>
        <v>58.117647058823536</v>
      </c>
      <c r="AJ21" s="40" t="str">
        <f t="shared" si="22"/>
        <v>Допустимо</v>
      </c>
    </row>
    <row r="22" spans="1:36" ht="31.5">
      <c r="A22" s="2">
        <v>14</v>
      </c>
      <c r="B22" s="3" t="s">
        <v>35</v>
      </c>
      <c r="C22" s="9">
        <v>0</v>
      </c>
      <c r="D22" s="4">
        <f t="shared" si="0"/>
        <v>0</v>
      </c>
      <c r="E22" s="5" t="e">
        <f t="shared" si="1"/>
        <v>#DIV/0!</v>
      </c>
      <c r="F22" s="9">
        <v>0</v>
      </c>
      <c r="G22" s="5" t="e">
        <f t="shared" si="2"/>
        <v>#DIV/0!</v>
      </c>
      <c r="H22" s="9">
        <v>0</v>
      </c>
      <c r="I22" s="5" t="e">
        <f t="shared" si="3"/>
        <v>#DIV/0!</v>
      </c>
      <c r="J22" s="9">
        <v>0</v>
      </c>
      <c r="K22" s="5" t="e">
        <f t="shared" si="4"/>
        <v>#DIV/0!</v>
      </c>
      <c r="L22" s="9">
        <v>0</v>
      </c>
      <c r="M22" s="5" t="e">
        <f t="shared" si="5"/>
        <v>#DIV/0!</v>
      </c>
      <c r="N22" s="6" t="e">
        <f t="shared" si="6"/>
        <v>#DIV/0!</v>
      </c>
      <c r="O22" s="6" t="e">
        <f t="shared" si="7"/>
        <v>#DIV/0!</v>
      </c>
      <c r="P22" s="6" t="e">
        <f t="shared" si="8"/>
        <v>#DIV/0!</v>
      </c>
      <c r="Q22" s="6" t="e">
        <f t="shared" si="9"/>
        <v>#DIV/0!</v>
      </c>
      <c r="R22" s="40" t="str">
        <f t="shared" si="10"/>
        <v>Допустимо</v>
      </c>
      <c r="S22" s="7"/>
      <c r="T22" s="7"/>
      <c r="U22" s="4">
        <f t="shared" si="11"/>
        <v>0</v>
      </c>
      <c r="V22" s="4">
        <f t="shared" si="12"/>
        <v>0</v>
      </c>
      <c r="W22" s="5" t="e">
        <f t="shared" si="13"/>
        <v>#DIV/0!</v>
      </c>
      <c r="X22" s="9">
        <v>0</v>
      </c>
      <c r="Y22" s="5" t="e">
        <f t="shared" si="14"/>
        <v>#DIV/0!</v>
      </c>
      <c r="Z22" s="9">
        <v>0</v>
      </c>
      <c r="AA22" s="5" t="e">
        <f t="shared" si="15"/>
        <v>#DIV/0!</v>
      </c>
      <c r="AB22" s="9">
        <v>0</v>
      </c>
      <c r="AC22" s="5" t="e">
        <f t="shared" si="16"/>
        <v>#DIV/0!</v>
      </c>
      <c r="AD22" s="9">
        <v>0</v>
      </c>
      <c r="AE22" s="5" t="e">
        <f t="shared" si="17"/>
        <v>#DIV/0!</v>
      </c>
      <c r="AF22" s="6" t="e">
        <f t="shared" si="18"/>
        <v>#DIV/0!</v>
      </c>
      <c r="AG22" s="6" t="e">
        <f t="shared" si="19"/>
        <v>#DIV/0!</v>
      </c>
      <c r="AH22" s="6" t="e">
        <f t="shared" si="20"/>
        <v>#DIV/0!</v>
      </c>
      <c r="AI22" s="6" t="e">
        <f t="shared" si="21"/>
        <v>#DIV/0!</v>
      </c>
      <c r="AJ22" s="40" t="str">
        <f t="shared" si="22"/>
        <v>Допустимо</v>
      </c>
    </row>
    <row r="23" spans="1:36" ht="31.5">
      <c r="A23" s="2">
        <v>15</v>
      </c>
      <c r="B23" s="3" t="s">
        <v>36</v>
      </c>
      <c r="C23" s="9">
        <v>94</v>
      </c>
      <c r="D23" s="4">
        <f t="shared" si="0"/>
        <v>87</v>
      </c>
      <c r="E23" s="5">
        <f t="shared" si="1"/>
        <v>92.553191489361694</v>
      </c>
      <c r="F23" s="9">
        <v>34</v>
      </c>
      <c r="G23" s="5">
        <f t="shared" si="2"/>
        <v>39.080459770114942</v>
      </c>
      <c r="H23" s="9">
        <v>43</v>
      </c>
      <c r="I23" s="5">
        <f t="shared" si="3"/>
        <v>49.425287356321839</v>
      </c>
      <c r="J23" s="9">
        <v>9</v>
      </c>
      <c r="K23" s="5">
        <f t="shared" si="4"/>
        <v>10.344827586206897</v>
      </c>
      <c r="L23" s="9">
        <v>1</v>
      </c>
      <c r="M23" s="5">
        <f t="shared" si="5"/>
        <v>1.1494252873563218</v>
      </c>
      <c r="N23" s="6">
        <f t="shared" si="6"/>
        <v>98.850574712643677</v>
      </c>
      <c r="O23" s="6">
        <f t="shared" si="7"/>
        <v>88.505747126436773</v>
      </c>
      <c r="P23" s="6">
        <f t="shared" si="8"/>
        <v>4.2643678160919531</v>
      </c>
      <c r="Q23" s="6">
        <f t="shared" si="9"/>
        <v>74.620689655172399</v>
      </c>
      <c r="R23" s="40" t="str">
        <f t="shared" si="10"/>
        <v>Допустимо</v>
      </c>
      <c r="S23" s="7"/>
      <c r="T23" s="7"/>
      <c r="U23" s="4">
        <f t="shared" si="11"/>
        <v>94</v>
      </c>
      <c r="V23" s="4">
        <f t="shared" si="12"/>
        <v>87</v>
      </c>
      <c r="W23" s="5">
        <f t="shared" si="13"/>
        <v>92.553191489361694</v>
      </c>
      <c r="X23" s="9">
        <v>19</v>
      </c>
      <c r="Y23" s="5">
        <f t="shared" si="14"/>
        <v>21.839080459770113</v>
      </c>
      <c r="Z23" s="9">
        <v>47</v>
      </c>
      <c r="AA23" s="5">
        <f t="shared" si="15"/>
        <v>54.022988505747122</v>
      </c>
      <c r="AB23" s="9">
        <v>21</v>
      </c>
      <c r="AC23" s="5">
        <f t="shared" si="16"/>
        <v>24.137931034482758</v>
      </c>
      <c r="AD23" s="9">
        <v>0</v>
      </c>
      <c r="AE23" s="5">
        <f t="shared" si="17"/>
        <v>0</v>
      </c>
      <c r="AF23" s="6">
        <f t="shared" si="18"/>
        <v>100</v>
      </c>
      <c r="AG23" s="6">
        <f t="shared" si="19"/>
        <v>75.862068965517238</v>
      </c>
      <c r="AH23" s="6">
        <f t="shared" si="20"/>
        <v>3.9770114942528734</v>
      </c>
      <c r="AI23" s="6">
        <f t="shared" si="21"/>
        <v>65.103448275862064</v>
      </c>
      <c r="AJ23" s="40" t="str">
        <f t="shared" si="22"/>
        <v>Допустимо</v>
      </c>
    </row>
    <row r="24" spans="1:36" ht="15.75">
      <c r="A24" s="7"/>
      <c r="B24" s="1" t="s">
        <v>37</v>
      </c>
      <c r="C24" s="8">
        <f>SUM(C9:C23)</f>
        <v>709</v>
      </c>
      <c r="D24" s="8">
        <f>SUM(D9:D23)</f>
        <v>631</v>
      </c>
      <c r="E24" s="6">
        <f t="shared" si="1"/>
        <v>88.998589562764465</v>
      </c>
      <c r="F24" s="8">
        <f>SUM(F9:F23)</f>
        <v>152</v>
      </c>
      <c r="G24" s="6">
        <f t="shared" si="2"/>
        <v>24.08874801901743</v>
      </c>
      <c r="H24" s="8">
        <f>SUM(H9:H23)</f>
        <v>263</v>
      </c>
      <c r="I24" s="6">
        <f t="shared" si="3"/>
        <v>41.679873217115684</v>
      </c>
      <c r="J24" s="8">
        <f>SUM(J9:J23)</f>
        <v>184</v>
      </c>
      <c r="K24" s="6">
        <f t="shared" si="4"/>
        <v>29.160063391442154</v>
      </c>
      <c r="L24" s="8">
        <f>SUM(L9:L23)</f>
        <v>32</v>
      </c>
      <c r="M24" s="6">
        <f t="shared" si="5"/>
        <v>5.0713153724247224</v>
      </c>
      <c r="N24" s="6">
        <f t="shared" si="6"/>
        <v>94.928684627575279</v>
      </c>
      <c r="O24" s="6">
        <f t="shared" si="7"/>
        <v>65.768621236133114</v>
      </c>
      <c r="P24" s="6">
        <f t="shared" si="8"/>
        <v>3.8478605388272582</v>
      </c>
      <c r="Q24" s="6">
        <f t="shared" si="9"/>
        <v>62.072900158478603</v>
      </c>
      <c r="S24" s="7"/>
      <c r="T24" s="7"/>
      <c r="U24" s="8">
        <f>SUM(U9:U23)</f>
        <v>709</v>
      </c>
      <c r="V24" s="8">
        <f>SUM(V9:V23)</f>
        <v>631</v>
      </c>
      <c r="W24" s="6">
        <f t="shared" si="13"/>
        <v>88.998589562764465</v>
      </c>
      <c r="X24" s="8">
        <f>SUM(X9:X23)</f>
        <v>132</v>
      </c>
      <c r="Y24" s="6">
        <f t="shared" si="14"/>
        <v>20.91917591125198</v>
      </c>
      <c r="Z24" s="8">
        <f>SUM(Z9:Z23)</f>
        <v>258</v>
      </c>
      <c r="AA24" s="6">
        <f t="shared" si="15"/>
        <v>40.887480190174323</v>
      </c>
      <c r="AB24" s="8">
        <f>SUM(AB9:AB23)</f>
        <v>208</v>
      </c>
      <c r="AC24" s="6">
        <f t="shared" si="16"/>
        <v>32.963549920760698</v>
      </c>
      <c r="AD24" s="8">
        <f>SUM(AD9:AD23)</f>
        <v>33</v>
      </c>
      <c r="AE24" s="6">
        <f t="shared" si="17"/>
        <v>5.2297939778129949</v>
      </c>
      <c r="AF24" s="6">
        <f t="shared" si="18"/>
        <v>94.770206022186997</v>
      </c>
      <c r="AG24" s="6">
        <f t="shared" si="19"/>
        <v>61.806656101426306</v>
      </c>
      <c r="AH24" s="6">
        <f t="shared" si="20"/>
        <v>3.7749603803486527</v>
      </c>
      <c r="AI24" s="6">
        <f t="shared" si="21"/>
        <v>59.790808240887472</v>
      </c>
    </row>
    <row r="25" spans="1:36">
      <c r="A25" s="38" t="s">
        <v>38</v>
      </c>
      <c r="B25" s="38" t="s">
        <v>38</v>
      </c>
      <c r="C25" s="39" t="s">
        <v>38</v>
      </c>
      <c r="D25" s="38" t="s">
        <v>38</v>
      </c>
      <c r="E25" s="38" t="s">
        <v>38</v>
      </c>
      <c r="F25" s="39" t="s">
        <v>38</v>
      </c>
      <c r="G25" s="38" t="s">
        <v>38</v>
      </c>
      <c r="H25" s="39" t="s">
        <v>38</v>
      </c>
      <c r="I25" s="38" t="s">
        <v>38</v>
      </c>
      <c r="J25" s="39" t="s">
        <v>38</v>
      </c>
      <c r="K25" s="38" t="s">
        <v>38</v>
      </c>
      <c r="L25" s="39" t="s">
        <v>38</v>
      </c>
      <c r="M25" s="38" t="s">
        <v>38</v>
      </c>
      <c r="N25" s="38" t="s">
        <v>38</v>
      </c>
      <c r="O25" s="38" t="s">
        <v>38</v>
      </c>
      <c r="P25" s="38" t="s">
        <v>38</v>
      </c>
      <c r="Q25" s="38" t="s">
        <v>38</v>
      </c>
      <c r="S25" s="38" t="s">
        <v>21</v>
      </c>
      <c r="T25" s="38" t="s">
        <v>21</v>
      </c>
      <c r="U25" s="38" t="s">
        <v>21</v>
      </c>
      <c r="V25" s="38" t="s">
        <v>21</v>
      </c>
      <c r="W25" s="38" t="s">
        <v>21</v>
      </c>
      <c r="X25" s="39" t="s">
        <v>21</v>
      </c>
      <c r="Y25" s="38" t="s">
        <v>21</v>
      </c>
      <c r="Z25" s="39" t="s">
        <v>21</v>
      </c>
      <c r="AA25" s="38" t="s">
        <v>21</v>
      </c>
      <c r="AB25" s="39" t="s">
        <v>21</v>
      </c>
      <c r="AC25" s="38" t="s">
        <v>21</v>
      </c>
      <c r="AD25" s="39" t="s">
        <v>21</v>
      </c>
      <c r="AE25" s="38" t="s">
        <v>21</v>
      </c>
      <c r="AF25" s="38" t="s">
        <v>21</v>
      </c>
      <c r="AG25" s="38" t="s">
        <v>21</v>
      </c>
      <c r="AH25" s="38" t="s">
        <v>21</v>
      </c>
      <c r="AI25" s="38" t="s">
        <v>21</v>
      </c>
    </row>
    <row r="26" spans="1:36" ht="47.25">
      <c r="A26" s="2">
        <v>16</v>
      </c>
      <c r="B26" s="3" t="s">
        <v>39</v>
      </c>
      <c r="C26" s="9">
        <v>8</v>
      </c>
      <c r="D26" s="4">
        <f t="shared" ref="D26:D34" si="23">F26+H26+J26+L26</f>
        <v>8</v>
      </c>
      <c r="E26" s="5">
        <f t="shared" ref="E26:E35" si="24">100/C26*D26</f>
        <v>100</v>
      </c>
      <c r="F26" s="9">
        <v>1</v>
      </c>
      <c r="G26" s="5">
        <f t="shared" ref="G26:G35" si="25">100/D26*F26</f>
        <v>12.5</v>
      </c>
      <c r="H26" s="9">
        <v>3</v>
      </c>
      <c r="I26" s="5">
        <f t="shared" ref="I26:I35" si="26">100/D26*H26</f>
        <v>37.5</v>
      </c>
      <c r="J26" s="9">
        <v>4</v>
      </c>
      <c r="K26" s="5">
        <f t="shared" ref="K26:K35" si="27">100/D26*J26</f>
        <v>50</v>
      </c>
      <c r="L26" s="9">
        <v>0</v>
      </c>
      <c r="M26" s="5">
        <f t="shared" ref="M26:M35" si="28">100/D26*L26</f>
        <v>0</v>
      </c>
      <c r="N26" s="6">
        <f t="shared" ref="N26:N35" si="29">100/D26*(F26+H26+J26)</f>
        <v>100</v>
      </c>
      <c r="O26" s="6">
        <f t="shared" ref="O26:O35" si="30">100/D26*(F26+H26)</f>
        <v>50</v>
      </c>
      <c r="P26" s="6">
        <f t="shared" ref="P26:P35" si="31">100/D26*(5*F26+4*H26+3*J26+2*L26)/100</f>
        <v>3.625</v>
      </c>
      <c r="Q26" s="6">
        <f t="shared" ref="Q26:Q35" si="32">100/D26*(1*F26+0.64*H26+0.36*J26+0.16*L26)</f>
        <v>54.499999999999993</v>
      </c>
      <c r="R26" s="40" t="str">
        <f t="shared" ref="R26:R34" si="33">IF(C26&lt;D26,"Введено не верное количество отметок","Допустимо")</f>
        <v>Допустимо</v>
      </c>
      <c r="S26" s="7"/>
      <c r="T26" s="7"/>
      <c r="U26" s="4">
        <f t="shared" ref="U26:U34" si="34">C26</f>
        <v>8</v>
      </c>
      <c r="V26" s="4">
        <f t="shared" ref="V26:V34" si="35">X26+Z26+AB26+AD26</f>
        <v>8</v>
      </c>
      <c r="W26" s="5">
        <f t="shared" ref="W26:W35" si="36">100/U26*V26</f>
        <v>100</v>
      </c>
      <c r="X26" s="9">
        <v>1</v>
      </c>
      <c r="Y26" s="5">
        <f t="shared" ref="Y26:Y35" si="37">100/V26*X26</f>
        <v>12.5</v>
      </c>
      <c r="Z26" s="9">
        <v>4</v>
      </c>
      <c r="AA26" s="5">
        <f t="shared" ref="AA26:AA35" si="38">100/V26*Z26</f>
        <v>50</v>
      </c>
      <c r="AB26" s="9">
        <v>3</v>
      </c>
      <c r="AC26" s="5">
        <f t="shared" ref="AC26:AC35" si="39">100/V26*AB26</f>
        <v>37.5</v>
      </c>
      <c r="AD26" s="9">
        <v>0</v>
      </c>
      <c r="AE26" s="5">
        <f t="shared" ref="AE26:AE35" si="40">100/V26*AD26</f>
        <v>0</v>
      </c>
      <c r="AF26" s="6">
        <f t="shared" ref="AF26:AF35" si="41">100/V26*(X26+Z26+AB26)</f>
        <v>100</v>
      </c>
      <c r="AG26" s="6">
        <f t="shared" ref="AG26:AG35" si="42">100/V26*(X26+Z26)</f>
        <v>62.5</v>
      </c>
      <c r="AH26" s="6">
        <f t="shared" ref="AH26:AH35" si="43">100/V26*(5*X26+4*Z26+3*AB26+2*AD26)/100</f>
        <v>3.75</v>
      </c>
      <c r="AI26" s="6">
        <f t="shared" ref="AI26:AI35" si="44">100/V26*(1*X26+0.64*Z26+0.36*AB26+0.16*AD26)</f>
        <v>58.000000000000007</v>
      </c>
      <c r="AJ26" s="40" t="str">
        <f t="shared" ref="AJ26:AJ34" si="45">IF(U26&lt;V26,"Введено не верное количество отметок","Допустимо")</f>
        <v>Допустимо</v>
      </c>
    </row>
    <row r="27" spans="1:36" ht="47.25">
      <c r="A27" s="2">
        <v>17</v>
      </c>
      <c r="B27" s="3" t="s">
        <v>40</v>
      </c>
      <c r="C27" s="9">
        <v>4</v>
      </c>
      <c r="D27" s="4">
        <f t="shared" si="23"/>
        <v>4</v>
      </c>
      <c r="E27" s="5">
        <f t="shared" si="24"/>
        <v>100</v>
      </c>
      <c r="F27" s="9">
        <v>0</v>
      </c>
      <c r="G27" s="5">
        <f t="shared" si="25"/>
        <v>0</v>
      </c>
      <c r="H27" s="9">
        <v>2</v>
      </c>
      <c r="I27" s="5">
        <f t="shared" si="26"/>
        <v>50</v>
      </c>
      <c r="J27" s="9">
        <v>2</v>
      </c>
      <c r="K27" s="5">
        <f t="shared" si="27"/>
        <v>50</v>
      </c>
      <c r="L27" s="9">
        <v>0</v>
      </c>
      <c r="M27" s="5">
        <f t="shared" si="28"/>
        <v>0</v>
      </c>
      <c r="N27" s="6">
        <f t="shared" si="29"/>
        <v>100</v>
      </c>
      <c r="O27" s="6">
        <f t="shared" si="30"/>
        <v>50</v>
      </c>
      <c r="P27" s="6">
        <f t="shared" si="31"/>
        <v>3.5</v>
      </c>
      <c r="Q27" s="6">
        <f t="shared" si="32"/>
        <v>50</v>
      </c>
      <c r="R27" s="40" t="str">
        <f t="shared" si="33"/>
        <v>Допустимо</v>
      </c>
      <c r="S27" s="7"/>
      <c r="T27" s="7"/>
      <c r="U27" s="4">
        <f t="shared" si="34"/>
        <v>4</v>
      </c>
      <c r="V27" s="4">
        <f t="shared" si="35"/>
        <v>4</v>
      </c>
      <c r="W27" s="5">
        <f t="shared" si="36"/>
        <v>100</v>
      </c>
      <c r="X27" s="9">
        <v>1</v>
      </c>
      <c r="Y27" s="5">
        <f t="shared" si="37"/>
        <v>25</v>
      </c>
      <c r="Z27" s="9">
        <v>1</v>
      </c>
      <c r="AA27" s="5">
        <f t="shared" si="38"/>
        <v>25</v>
      </c>
      <c r="AB27" s="9">
        <v>2</v>
      </c>
      <c r="AC27" s="5">
        <f t="shared" si="39"/>
        <v>50</v>
      </c>
      <c r="AD27" s="9">
        <v>0</v>
      </c>
      <c r="AE27" s="5">
        <f t="shared" si="40"/>
        <v>0</v>
      </c>
      <c r="AF27" s="6">
        <f t="shared" si="41"/>
        <v>100</v>
      </c>
      <c r="AG27" s="6">
        <f t="shared" si="42"/>
        <v>50</v>
      </c>
      <c r="AH27" s="6">
        <f t="shared" si="43"/>
        <v>3.75</v>
      </c>
      <c r="AI27" s="6">
        <f t="shared" si="44"/>
        <v>59.000000000000007</v>
      </c>
      <c r="AJ27" s="40" t="str">
        <f t="shared" si="45"/>
        <v>Допустимо</v>
      </c>
    </row>
    <row r="28" spans="1:36" ht="31.5">
      <c r="A28" s="2">
        <v>18</v>
      </c>
      <c r="B28" s="3" t="s">
        <v>41</v>
      </c>
      <c r="C28" s="9">
        <v>2</v>
      </c>
      <c r="D28" s="4">
        <f t="shared" si="23"/>
        <v>2</v>
      </c>
      <c r="E28" s="5">
        <f t="shared" si="24"/>
        <v>100</v>
      </c>
      <c r="F28" s="9">
        <v>0</v>
      </c>
      <c r="G28" s="5">
        <f t="shared" si="25"/>
        <v>0</v>
      </c>
      <c r="H28" s="9">
        <v>1</v>
      </c>
      <c r="I28" s="5">
        <f t="shared" si="26"/>
        <v>50</v>
      </c>
      <c r="J28" s="9">
        <v>1</v>
      </c>
      <c r="K28" s="5">
        <f t="shared" si="27"/>
        <v>50</v>
      </c>
      <c r="L28" s="9">
        <v>0</v>
      </c>
      <c r="M28" s="5">
        <f t="shared" si="28"/>
        <v>0</v>
      </c>
      <c r="N28" s="6">
        <f t="shared" si="29"/>
        <v>100</v>
      </c>
      <c r="O28" s="6">
        <f t="shared" si="30"/>
        <v>50</v>
      </c>
      <c r="P28" s="6">
        <f t="shared" si="31"/>
        <v>3.5</v>
      </c>
      <c r="Q28" s="6">
        <f t="shared" si="32"/>
        <v>50</v>
      </c>
      <c r="R28" s="40" t="str">
        <f t="shared" si="33"/>
        <v>Допустимо</v>
      </c>
      <c r="S28" s="7"/>
      <c r="T28" s="7"/>
      <c r="U28" s="4">
        <f t="shared" si="34"/>
        <v>2</v>
      </c>
      <c r="V28" s="4">
        <f t="shared" si="35"/>
        <v>2</v>
      </c>
      <c r="W28" s="5">
        <f t="shared" si="36"/>
        <v>100</v>
      </c>
      <c r="X28" s="9">
        <v>0</v>
      </c>
      <c r="Y28" s="5">
        <f t="shared" si="37"/>
        <v>0</v>
      </c>
      <c r="Z28" s="9">
        <v>1</v>
      </c>
      <c r="AA28" s="5">
        <f t="shared" si="38"/>
        <v>50</v>
      </c>
      <c r="AB28" s="9">
        <v>1</v>
      </c>
      <c r="AC28" s="5">
        <f t="shared" si="39"/>
        <v>50</v>
      </c>
      <c r="AD28" s="9">
        <v>0</v>
      </c>
      <c r="AE28" s="5">
        <f t="shared" si="40"/>
        <v>0</v>
      </c>
      <c r="AF28" s="6">
        <f t="shared" si="41"/>
        <v>100</v>
      </c>
      <c r="AG28" s="6">
        <f t="shared" si="42"/>
        <v>50</v>
      </c>
      <c r="AH28" s="6">
        <f t="shared" si="43"/>
        <v>3.5</v>
      </c>
      <c r="AI28" s="6">
        <f t="shared" si="44"/>
        <v>50</v>
      </c>
      <c r="AJ28" s="40" t="str">
        <f t="shared" si="45"/>
        <v>Допустимо</v>
      </c>
    </row>
    <row r="29" spans="1:36" ht="47.25">
      <c r="A29" s="2">
        <v>19</v>
      </c>
      <c r="B29" s="3" t="s">
        <v>42</v>
      </c>
      <c r="C29" s="9">
        <v>90</v>
      </c>
      <c r="D29" s="4">
        <f t="shared" si="23"/>
        <v>85</v>
      </c>
      <c r="E29" s="5">
        <f t="shared" si="24"/>
        <v>94.444444444444443</v>
      </c>
      <c r="F29" s="9">
        <v>21</v>
      </c>
      <c r="G29" s="5">
        <f t="shared" si="25"/>
        <v>24.705882352941178</v>
      </c>
      <c r="H29" s="9">
        <v>40</v>
      </c>
      <c r="I29" s="5">
        <f t="shared" si="26"/>
        <v>47.058823529411768</v>
      </c>
      <c r="J29" s="9">
        <v>20</v>
      </c>
      <c r="K29" s="5">
        <f t="shared" si="27"/>
        <v>23.529411764705884</v>
      </c>
      <c r="L29" s="9">
        <v>4</v>
      </c>
      <c r="M29" s="5">
        <f t="shared" si="28"/>
        <v>4.7058823529411766</v>
      </c>
      <c r="N29" s="6">
        <f t="shared" si="29"/>
        <v>95.294117647058826</v>
      </c>
      <c r="O29" s="6">
        <f t="shared" si="30"/>
        <v>71.764705882352942</v>
      </c>
      <c r="P29" s="6">
        <f t="shared" si="31"/>
        <v>3.9176470588235293</v>
      </c>
      <c r="Q29" s="6">
        <f t="shared" si="32"/>
        <v>64.047058823529412</v>
      </c>
      <c r="R29" s="40" t="str">
        <f t="shared" si="33"/>
        <v>Допустимо</v>
      </c>
      <c r="S29" s="7"/>
      <c r="T29" s="7"/>
      <c r="U29" s="4">
        <f t="shared" si="34"/>
        <v>90</v>
      </c>
      <c r="V29" s="4">
        <f t="shared" si="35"/>
        <v>85</v>
      </c>
      <c r="W29" s="5">
        <f t="shared" si="36"/>
        <v>94.444444444444443</v>
      </c>
      <c r="X29" s="9">
        <v>20</v>
      </c>
      <c r="Y29" s="5">
        <f t="shared" si="37"/>
        <v>23.529411764705884</v>
      </c>
      <c r="Z29" s="9">
        <v>40</v>
      </c>
      <c r="AA29" s="5">
        <f t="shared" si="38"/>
        <v>47.058823529411768</v>
      </c>
      <c r="AB29" s="9">
        <v>21</v>
      </c>
      <c r="AC29" s="5">
        <f t="shared" si="39"/>
        <v>24.705882352941178</v>
      </c>
      <c r="AD29" s="9">
        <v>4</v>
      </c>
      <c r="AE29" s="5">
        <f t="shared" si="40"/>
        <v>4.7058823529411766</v>
      </c>
      <c r="AF29" s="6">
        <f t="shared" si="41"/>
        <v>95.294117647058826</v>
      </c>
      <c r="AG29" s="6">
        <f t="shared" si="42"/>
        <v>70.588235294117652</v>
      </c>
      <c r="AH29" s="6">
        <f t="shared" si="43"/>
        <v>3.8941176470588239</v>
      </c>
      <c r="AI29" s="6">
        <f t="shared" si="44"/>
        <v>63.294117647058833</v>
      </c>
      <c r="AJ29" s="40" t="str">
        <f t="shared" si="45"/>
        <v>Допустимо</v>
      </c>
    </row>
    <row r="30" spans="1:36" ht="31.5">
      <c r="A30" s="2">
        <v>20</v>
      </c>
      <c r="B30" s="3" t="s">
        <v>43</v>
      </c>
      <c r="C30" s="9">
        <v>5</v>
      </c>
      <c r="D30" s="4">
        <f t="shared" si="23"/>
        <v>5</v>
      </c>
      <c r="E30" s="5">
        <f t="shared" si="24"/>
        <v>100</v>
      </c>
      <c r="F30" s="9">
        <v>0</v>
      </c>
      <c r="G30" s="5">
        <f t="shared" si="25"/>
        <v>0</v>
      </c>
      <c r="H30" s="9">
        <v>3</v>
      </c>
      <c r="I30" s="5">
        <f t="shared" si="26"/>
        <v>60</v>
      </c>
      <c r="J30" s="9">
        <v>2</v>
      </c>
      <c r="K30" s="5">
        <f t="shared" si="27"/>
        <v>40</v>
      </c>
      <c r="L30" s="9">
        <v>0</v>
      </c>
      <c r="M30" s="5">
        <f t="shared" si="28"/>
        <v>0</v>
      </c>
      <c r="N30" s="6">
        <f t="shared" si="29"/>
        <v>100</v>
      </c>
      <c r="O30" s="6">
        <f t="shared" si="30"/>
        <v>60</v>
      </c>
      <c r="P30" s="6">
        <f t="shared" si="31"/>
        <v>3.6</v>
      </c>
      <c r="Q30" s="6">
        <f t="shared" si="32"/>
        <v>52.8</v>
      </c>
      <c r="R30" s="40" t="str">
        <f t="shared" si="33"/>
        <v>Допустимо</v>
      </c>
      <c r="S30" s="7"/>
      <c r="T30" s="7"/>
      <c r="U30" s="4">
        <f t="shared" si="34"/>
        <v>5</v>
      </c>
      <c r="V30" s="4">
        <f t="shared" si="35"/>
        <v>5</v>
      </c>
      <c r="W30" s="5">
        <f t="shared" si="36"/>
        <v>100</v>
      </c>
      <c r="X30" s="9">
        <v>0</v>
      </c>
      <c r="Y30" s="5">
        <f t="shared" si="37"/>
        <v>0</v>
      </c>
      <c r="Z30" s="9">
        <v>3</v>
      </c>
      <c r="AA30" s="5">
        <f t="shared" si="38"/>
        <v>60</v>
      </c>
      <c r="AB30" s="9">
        <v>2</v>
      </c>
      <c r="AC30" s="5">
        <f t="shared" si="39"/>
        <v>40</v>
      </c>
      <c r="AD30" s="9">
        <v>0</v>
      </c>
      <c r="AE30" s="5">
        <f t="shared" si="40"/>
        <v>0</v>
      </c>
      <c r="AF30" s="6">
        <f t="shared" si="41"/>
        <v>100</v>
      </c>
      <c r="AG30" s="6">
        <f t="shared" si="42"/>
        <v>60</v>
      </c>
      <c r="AH30" s="6">
        <f t="shared" si="43"/>
        <v>3.6</v>
      </c>
      <c r="AI30" s="6">
        <f t="shared" si="44"/>
        <v>52.8</v>
      </c>
      <c r="AJ30" s="40" t="str">
        <f t="shared" si="45"/>
        <v>Допустимо</v>
      </c>
    </row>
    <row r="31" spans="1:36" ht="31.5">
      <c r="A31" s="2">
        <v>21</v>
      </c>
      <c r="B31" s="3" t="s">
        <v>44</v>
      </c>
      <c r="C31" s="9">
        <v>6</v>
      </c>
      <c r="D31" s="4">
        <f t="shared" si="23"/>
        <v>6</v>
      </c>
      <c r="E31" s="5">
        <f t="shared" si="24"/>
        <v>100</v>
      </c>
      <c r="F31" s="9">
        <v>1</v>
      </c>
      <c r="G31" s="5">
        <f t="shared" si="25"/>
        <v>16.666666666666668</v>
      </c>
      <c r="H31" s="9">
        <v>3</v>
      </c>
      <c r="I31" s="5">
        <f t="shared" si="26"/>
        <v>50</v>
      </c>
      <c r="J31" s="9">
        <v>1</v>
      </c>
      <c r="K31" s="5">
        <f t="shared" si="27"/>
        <v>16.666666666666668</v>
      </c>
      <c r="L31" s="9">
        <v>1</v>
      </c>
      <c r="M31" s="5">
        <f t="shared" si="28"/>
        <v>16.666666666666668</v>
      </c>
      <c r="N31" s="6">
        <f t="shared" si="29"/>
        <v>83.333333333333343</v>
      </c>
      <c r="O31" s="6">
        <f t="shared" si="30"/>
        <v>66.666666666666671</v>
      </c>
      <c r="P31" s="6">
        <f t="shared" si="31"/>
        <v>3.666666666666667</v>
      </c>
      <c r="Q31" s="6">
        <f t="shared" si="32"/>
        <v>57.333333333333336</v>
      </c>
      <c r="R31" s="40" t="str">
        <f t="shared" si="33"/>
        <v>Допустимо</v>
      </c>
      <c r="S31" s="7"/>
      <c r="T31" s="7"/>
      <c r="U31" s="4">
        <f t="shared" si="34"/>
        <v>6</v>
      </c>
      <c r="V31" s="4">
        <f t="shared" si="35"/>
        <v>6</v>
      </c>
      <c r="W31" s="5">
        <f t="shared" si="36"/>
        <v>100</v>
      </c>
      <c r="X31" s="9">
        <v>3</v>
      </c>
      <c r="Y31" s="5">
        <f t="shared" si="37"/>
        <v>50</v>
      </c>
      <c r="Z31" s="9">
        <v>1</v>
      </c>
      <c r="AA31" s="5">
        <f t="shared" si="38"/>
        <v>16.666666666666668</v>
      </c>
      <c r="AB31" s="9">
        <v>1</v>
      </c>
      <c r="AC31" s="5">
        <f t="shared" si="39"/>
        <v>16.666666666666668</v>
      </c>
      <c r="AD31" s="9">
        <v>1</v>
      </c>
      <c r="AE31" s="5">
        <f t="shared" si="40"/>
        <v>16.666666666666668</v>
      </c>
      <c r="AF31" s="6">
        <f t="shared" si="41"/>
        <v>83.333333333333343</v>
      </c>
      <c r="AG31" s="6">
        <f t="shared" si="42"/>
        <v>66.666666666666671</v>
      </c>
      <c r="AH31" s="6">
        <f t="shared" si="43"/>
        <v>4</v>
      </c>
      <c r="AI31" s="6">
        <f t="shared" si="44"/>
        <v>69.333333333333343</v>
      </c>
      <c r="AJ31" s="40" t="str">
        <f t="shared" si="45"/>
        <v>Допустимо</v>
      </c>
    </row>
    <row r="32" spans="1:36" ht="47.25">
      <c r="A32" s="2">
        <v>22</v>
      </c>
      <c r="B32" s="3" t="s">
        <v>45</v>
      </c>
      <c r="C32" s="9">
        <v>17</v>
      </c>
      <c r="D32" s="4">
        <f t="shared" si="23"/>
        <v>17</v>
      </c>
      <c r="E32" s="5">
        <f t="shared" si="24"/>
        <v>100</v>
      </c>
      <c r="F32" s="9">
        <v>3</v>
      </c>
      <c r="G32" s="5">
        <f t="shared" si="25"/>
        <v>17.647058823529413</v>
      </c>
      <c r="H32" s="9">
        <v>9</v>
      </c>
      <c r="I32" s="5">
        <f t="shared" si="26"/>
        <v>52.941176470588239</v>
      </c>
      <c r="J32" s="9">
        <v>3</v>
      </c>
      <c r="K32" s="5">
        <f t="shared" si="27"/>
        <v>17.647058823529413</v>
      </c>
      <c r="L32" s="9">
        <v>2</v>
      </c>
      <c r="M32" s="5">
        <f t="shared" si="28"/>
        <v>11.764705882352942</v>
      </c>
      <c r="N32" s="6">
        <f t="shared" si="29"/>
        <v>88.235294117647072</v>
      </c>
      <c r="O32" s="6">
        <f t="shared" si="30"/>
        <v>70.588235294117652</v>
      </c>
      <c r="P32" s="6">
        <f t="shared" si="31"/>
        <v>3.7647058823529416</v>
      </c>
      <c r="Q32" s="6">
        <f t="shared" si="32"/>
        <v>59.764705882352949</v>
      </c>
      <c r="R32" s="40" t="str">
        <f t="shared" si="33"/>
        <v>Допустимо</v>
      </c>
      <c r="S32" s="7"/>
      <c r="T32" s="7"/>
      <c r="U32" s="4">
        <f t="shared" si="34"/>
        <v>17</v>
      </c>
      <c r="V32" s="4">
        <f t="shared" si="35"/>
        <v>17</v>
      </c>
      <c r="W32" s="5">
        <f t="shared" si="36"/>
        <v>100</v>
      </c>
      <c r="X32" s="9">
        <v>6</v>
      </c>
      <c r="Y32" s="5">
        <f t="shared" si="37"/>
        <v>35.294117647058826</v>
      </c>
      <c r="Z32" s="9">
        <v>4</v>
      </c>
      <c r="AA32" s="5">
        <f t="shared" si="38"/>
        <v>23.529411764705884</v>
      </c>
      <c r="AB32" s="9">
        <v>6</v>
      </c>
      <c r="AC32" s="5">
        <f t="shared" si="39"/>
        <v>35.294117647058826</v>
      </c>
      <c r="AD32" s="9">
        <v>1</v>
      </c>
      <c r="AE32" s="5">
        <f t="shared" si="40"/>
        <v>5.882352941176471</v>
      </c>
      <c r="AF32" s="6">
        <f t="shared" si="41"/>
        <v>94.117647058823536</v>
      </c>
      <c r="AG32" s="6">
        <f t="shared" si="42"/>
        <v>58.82352941176471</v>
      </c>
      <c r="AH32" s="6">
        <f t="shared" si="43"/>
        <v>3.8823529411764706</v>
      </c>
      <c r="AI32" s="6">
        <f t="shared" si="44"/>
        <v>64.000000000000014</v>
      </c>
      <c r="AJ32" s="40" t="str">
        <f t="shared" si="45"/>
        <v>Допустимо</v>
      </c>
    </row>
    <row r="33" spans="1:36" ht="31.5">
      <c r="A33" s="2">
        <v>23</v>
      </c>
      <c r="B33" s="3" t="s">
        <v>46</v>
      </c>
      <c r="C33" s="9">
        <v>23</v>
      </c>
      <c r="D33" s="4">
        <f t="shared" si="23"/>
        <v>22</v>
      </c>
      <c r="E33" s="5">
        <f t="shared" si="24"/>
        <v>95.65217391304347</v>
      </c>
      <c r="F33" s="9">
        <v>1</v>
      </c>
      <c r="G33" s="5">
        <f t="shared" si="25"/>
        <v>4.5454545454545459</v>
      </c>
      <c r="H33" s="9">
        <v>12</v>
      </c>
      <c r="I33" s="5">
        <f t="shared" si="26"/>
        <v>54.545454545454547</v>
      </c>
      <c r="J33" s="9">
        <v>7</v>
      </c>
      <c r="K33" s="5">
        <f t="shared" si="27"/>
        <v>31.81818181818182</v>
      </c>
      <c r="L33" s="9">
        <v>2</v>
      </c>
      <c r="M33" s="5">
        <f t="shared" si="28"/>
        <v>9.0909090909090917</v>
      </c>
      <c r="N33" s="6">
        <f t="shared" si="29"/>
        <v>90.909090909090921</v>
      </c>
      <c r="O33" s="6">
        <f t="shared" si="30"/>
        <v>59.090909090909093</v>
      </c>
      <c r="P33" s="6">
        <f t="shared" si="31"/>
        <v>3.5454545454545454</v>
      </c>
      <c r="Q33" s="6">
        <f t="shared" si="32"/>
        <v>52.363636363636367</v>
      </c>
      <c r="R33" s="40" t="str">
        <f t="shared" si="33"/>
        <v>Допустимо</v>
      </c>
      <c r="S33" s="7"/>
      <c r="T33" s="7"/>
      <c r="U33" s="4">
        <f t="shared" si="34"/>
        <v>23</v>
      </c>
      <c r="V33" s="4">
        <f t="shared" si="35"/>
        <v>22</v>
      </c>
      <c r="W33" s="5">
        <f t="shared" si="36"/>
        <v>95.65217391304347</v>
      </c>
      <c r="X33" s="9">
        <v>4</v>
      </c>
      <c r="Y33" s="5">
        <f t="shared" si="37"/>
        <v>18.181818181818183</v>
      </c>
      <c r="Z33" s="9">
        <v>10</v>
      </c>
      <c r="AA33" s="5">
        <f t="shared" si="38"/>
        <v>45.45454545454546</v>
      </c>
      <c r="AB33" s="9">
        <v>8</v>
      </c>
      <c r="AC33" s="5">
        <f t="shared" si="39"/>
        <v>36.363636363636367</v>
      </c>
      <c r="AD33" s="9">
        <v>0</v>
      </c>
      <c r="AE33" s="5">
        <f t="shared" si="40"/>
        <v>0</v>
      </c>
      <c r="AF33" s="6">
        <f t="shared" si="41"/>
        <v>100.00000000000001</v>
      </c>
      <c r="AG33" s="6">
        <f t="shared" si="42"/>
        <v>63.63636363636364</v>
      </c>
      <c r="AH33" s="6">
        <f t="shared" si="43"/>
        <v>3.8181818181818188</v>
      </c>
      <c r="AI33" s="6">
        <f t="shared" si="44"/>
        <v>60.363636363636374</v>
      </c>
      <c r="AJ33" s="40" t="str">
        <f t="shared" si="45"/>
        <v>Допустимо</v>
      </c>
    </row>
    <row r="34" spans="1:36" ht="31.5">
      <c r="A34" s="2">
        <v>24</v>
      </c>
      <c r="B34" s="3" t="s">
        <v>47</v>
      </c>
      <c r="C34" s="9">
        <v>10</v>
      </c>
      <c r="D34" s="4">
        <f t="shared" si="23"/>
        <v>10</v>
      </c>
      <c r="E34" s="5">
        <f t="shared" si="24"/>
        <v>100</v>
      </c>
      <c r="F34" s="9">
        <v>4</v>
      </c>
      <c r="G34" s="5">
        <f t="shared" si="25"/>
        <v>40</v>
      </c>
      <c r="H34" s="9">
        <v>3</v>
      </c>
      <c r="I34" s="5">
        <f t="shared" si="26"/>
        <v>30</v>
      </c>
      <c r="J34" s="9">
        <v>1</v>
      </c>
      <c r="K34" s="5">
        <f t="shared" si="27"/>
        <v>10</v>
      </c>
      <c r="L34" s="9">
        <v>2</v>
      </c>
      <c r="M34" s="5">
        <f t="shared" si="28"/>
        <v>20</v>
      </c>
      <c r="N34" s="6">
        <f t="shared" si="29"/>
        <v>80</v>
      </c>
      <c r="O34" s="6">
        <f t="shared" si="30"/>
        <v>70</v>
      </c>
      <c r="P34" s="6">
        <f t="shared" si="31"/>
        <v>3.9</v>
      </c>
      <c r="Q34" s="6">
        <f t="shared" si="32"/>
        <v>66</v>
      </c>
      <c r="R34" s="40" t="str">
        <f t="shared" si="33"/>
        <v>Допустимо</v>
      </c>
      <c r="S34" s="7"/>
      <c r="T34" s="7"/>
      <c r="U34" s="4">
        <f t="shared" si="34"/>
        <v>10</v>
      </c>
      <c r="V34" s="4">
        <f t="shared" si="35"/>
        <v>10</v>
      </c>
      <c r="W34" s="5">
        <f t="shared" si="36"/>
        <v>100</v>
      </c>
      <c r="X34" s="9">
        <v>1</v>
      </c>
      <c r="Y34" s="5">
        <f t="shared" si="37"/>
        <v>10</v>
      </c>
      <c r="Z34" s="9">
        <v>4</v>
      </c>
      <c r="AA34" s="5">
        <f t="shared" si="38"/>
        <v>40</v>
      </c>
      <c r="AB34" s="9">
        <v>4</v>
      </c>
      <c r="AC34" s="5">
        <f t="shared" si="39"/>
        <v>40</v>
      </c>
      <c r="AD34" s="9">
        <v>1</v>
      </c>
      <c r="AE34" s="5">
        <f t="shared" si="40"/>
        <v>10</v>
      </c>
      <c r="AF34" s="6">
        <f t="shared" si="41"/>
        <v>90</v>
      </c>
      <c r="AG34" s="6">
        <f t="shared" si="42"/>
        <v>50</v>
      </c>
      <c r="AH34" s="6">
        <f t="shared" si="43"/>
        <v>3.5</v>
      </c>
      <c r="AI34" s="6">
        <f t="shared" si="44"/>
        <v>51.6</v>
      </c>
      <c r="AJ34" s="40" t="str">
        <f t="shared" si="45"/>
        <v>Допустимо</v>
      </c>
    </row>
    <row r="35" spans="1:36" ht="15.75">
      <c r="A35" s="7"/>
      <c r="B35" s="1" t="s">
        <v>48</v>
      </c>
      <c r="C35" s="8">
        <f>SUM(C26:C34)</f>
        <v>165</v>
      </c>
      <c r="D35" s="8">
        <f>SUM(D26:D34)</f>
        <v>159</v>
      </c>
      <c r="E35" s="6">
        <f t="shared" si="24"/>
        <v>96.36363636363636</v>
      </c>
      <c r="F35" s="8">
        <f>SUM(F26:F34)</f>
        <v>31</v>
      </c>
      <c r="G35" s="6">
        <f t="shared" si="25"/>
        <v>19.49685534591195</v>
      </c>
      <c r="H35" s="8">
        <f>SUM(H26:H34)</f>
        <v>76</v>
      </c>
      <c r="I35" s="6">
        <f t="shared" si="26"/>
        <v>47.79874213836478</v>
      </c>
      <c r="J35" s="8">
        <f>SUM(J26:J34)</f>
        <v>41</v>
      </c>
      <c r="K35" s="6">
        <f t="shared" si="27"/>
        <v>25.786163522012579</v>
      </c>
      <c r="L35" s="8">
        <f>SUM(L26:L34)</f>
        <v>11</v>
      </c>
      <c r="M35" s="6">
        <f t="shared" si="28"/>
        <v>6.9182389937106912</v>
      </c>
      <c r="N35" s="6">
        <f t="shared" si="29"/>
        <v>93.081761006289298</v>
      </c>
      <c r="O35" s="6">
        <f t="shared" si="30"/>
        <v>67.295597484276726</v>
      </c>
      <c r="P35" s="6">
        <f t="shared" si="31"/>
        <v>3.7987421383647795</v>
      </c>
      <c r="Q35" s="6">
        <f t="shared" si="32"/>
        <v>60.477987421383652</v>
      </c>
      <c r="S35" s="7"/>
      <c r="T35" s="7"/>
      <c r="U35" s="8">
        <f>SUM(U26:U34)</f>
        <v>165</v>
      </c>
      <c r="V35" s="8">
        <f>SUM(V26:V34)</f>
        <v>159</v>
      </c>
      <c r="W35" s="6">
        <f t="shared" si="36"/>
        <v>96.36363636363636</v>
      </c>
      <c r="X35" s="8">
        <f>SUM(X26:X34)</f>
        <v>36</v>
      </c>
      <c r="Y35" s="6">
        <f t="shared" si="37"/>
        <v>22.641509433962263</v>
      </c>
      <c r="Z35" s="8">
        <f>SUM(Z26:Z34)</f>
        <v>68</v>
      </c>
      <c r="AA35" s="6">
        <f t="shared" si="38"/>
        <v>42.767295597484278</v>
      </c>
      <c r="AB35" s="8">
        <f>SUM(AB26:AB34)</f>
        <v>48</v>
      </c>
      <c r="AC35" s="6">
        <f t="shared" si="39"/>
        <v>30.188679245283019</v>
      </c>
      <c r="AD35" s="8">
        <f>SUM(AD26:AD34)</f>
        <v>7</v>
      </c>
      <c r="AE35" s="6">
        <f t="shared" si="40"/>
        <v>4.4025157232704402</v>
      </c>
      <c r="AF35" s="6">
        <f t="shared" si="41"/>
        <v>95.59748427672956</v>
      </c>
      <c r="AG35" s="6">
        <f t="shared" si="42"/>
        <v>65.408805031446533</v>
      </c>
      <c r="AH35" s="6">
        <f t="shared" si="43"/>
        <v>3.8364779874213832</v>
      </c>
      <c r="AI35" s="6">
        <f t="shared" si="44"/>
        <v>61.584905660377366</v>
      </c>
    </row>
    <row r="36" spans="1:36">
      <c r="A36" s="38" t="s">
        <v>49</v>
      </c>
      <c r="B36" s="38" t="s">
        <v>49</v>
      </c>
      <c r="C36" s="39" t="s">
        <v>49</v>
      </c>
      <c r="D36" s="38" t="s">
        <v>49</v>
      </c>
      <c r="E36" s="38" t="s">
        <v>49</v>
      </c>
      <c r="F36" s="39" t="s">
        <v>49</v>
      </c>
      <c r="G36" s="38" t="s">
        <v>49</v>
      </c>
      <c r="H36" s="39" t="s">
        <v>49</v>
      </c>
      <c r="I36" s="38" t="s">
        <v>49</v>
      </c>
      <c r="J36" s="39" t="s">
        <v>49</v>
      </c>
      <c r="K36" s="38" t="s">
        <v>49</v>
      </c>
      <c r="L36" s="39" t="s">
        <v>49</v>
      </c>
      <c r="M36" s="38" t="s">
        <v>49</v>
      </c>
      <c r="N36" s="38" t="s">
        <v>49</v>
      </c>
      <c r="O36" s="38" t="s">
        <v>49</v>
      </c>
      <c r="P36" s="38" t="s">
        <v>49</v>
      </c>
      <c r="Q36" s="38" t="s">
        <v>49</v>
      </c>
      <c r="S36" s="38" t="s">
        <v>21</v>
      </c>
      <c r="T36" s="38" t="s">
        <v>21</v>
      </c>
      <c r="U36" s="38" t="s">
        <v>21</v>
      </c>
      <c r="V36" s="38" t="s">
        <v>21</v>
      </c>
      <c r="W36" s="38" t="s">
        <v>21</v>
      </c>
      <c r="X36" s="39" t="s">
        <v>21</v>
      </c>
      <c r="Y36" s="38" t="s">
        <v>21</v>
      </c>
      <c r="Z36" s="39" t="s">
        <v>21</v>
      </c>
      <c r="AA36" s="38" t="s">
        <v>21</v>
      </c>
      <c r="AB36" s="39" t="s">
        <v>21</v>
      </c>
      <c r="AC36" s="38" t="s">
        <v>21</v>
      </c>
      <c r="AD36" s="39" t="s">
        <v>21</v>
      </c>
      <c r="AE36" s="38" t="s">
        <v>21</v>
      </c>
      <c r="AF36" s="38" t="s">
        <v>21</v>
      </c>
      <c r="AG36" s="38" t="s">
        <v>21</v>
      </c>
      <c r="AH36" s="38" t="s">
        <v>21</v>
      </c>
      <c r="AI36" s="38" t="s">
        <v>21</v>
      </c>
    </row>
    <row r="37" spans="1:36" ht="31.5">
      <c r="A37" s="2">
        <v>25</v>
      </c>
      <c r="B37" s="3" t="s">
        <v>50</v>
      </c>
      <c r="C37" s="14">
        <v>59</v>
      </c>
      <c r="D37" s="4">
        <f>F37+H37+J37+L37</f>
        <v>49</v>
      </c>
      <c r="E37" s="5">
        <f>100/C37*D37</f>
        <v>83.050847457627114</v>
      </c>
      <c r="F37" s="10">
        <v>9</v>
      </c>
      <c r="G37" s="5">
        <f>100/D37*F37</f>
        <v>18.367346938775512</v>
      </c>
      <c r="H37" s="11">
        <v>23</v>
      </c>
      <c r="I37" s="5">
        <f>100/D37*H37</f>
        <v>46.938775510204081</v>
      </c>
      <c r="J37" s="12">
        <v>15</v>
      </c>
      <c r="K37" s="5">
        <f>100/D37*J37</f>
        <v>30.612244897959183</v>
      </c>
      <c r="L37" s="13">
        <v>2</v>
      </c>
      <c r="M37" s="5">
        <f>100/D37*L37</f>
        <v>4.0816326530612246</v>
      </c>
      <c r="N37" s="6">
        <f>100/D37*(F37+H37+J37)</f>
        <v>95.91836734693878</v>
      </c>
      <c r="O37" s="6">
        <f>100/D37*(F37+H37)</f>
        <v>65.306122448979593</v>
      </c>
      <c r="P37" s="6">
        <f>100/D37*(5*F37+4*H37+3*J37+2*L37)/100</f>
        <v>3.795918367346939</v>
      </c>
      <c r="Q37" s="6">
        <f>100/D37*(1*F37+0.64*H37+0.36*J37+0.16*L37)</f>
        <v>60.08163265306122</v>
      </c>
      <c r="R37" s="40" t="str">
        <f>IF(C37&lt;D37,"Введено не верное количество отметок","Допустимо")</f>
        <v>Допустимо</v>
      </c>
      <c r="S37" s="7"/>
      <c r="T37" s="7"/>
      <c r="U37" s="4">
        <f>C37</f>
        <v>59</v>
      </c>
      <c r="V37" s="4">
        <f>X37+Z37+AB37+AD37</f>
        <v>49</v>
      </c>
      <c r="W37" s="5">
        <f>100/U37*V37</f>
        <v>83.050847457627114</v>
      </c>
      <c r="X37" s="15">
        <v>7</v>
      </c>
      <c r="Y37" s="5">
        <f>100/V37*X37</f>
        <v>14.285714285714286</v>
      </c>
      <c r="Z37" s="16">
        <v>22</v>
      </c>
      <c r="AA37" s="5">
        <f>100/V37*Z37</f>
        <v>44.897959183673471</v>
      </c>
      <c r="AB37" s="17">
        <v>16</v>
      </c>
      <c r="AC37" s="5">
        <f>100/V37*AB37</f>
        <v>32.653061224489797</v>
      </c>
      <c r="AD37" s="18">
        <v>4</v>
      </c>
      <c r="AE37" s="5">
        <f>100/V37*AD37</f>
        <v>8.1632653061224492</v>
      </c>
      <c r="AF37" s="6">
        <f>100/V37*(X37+Z37+AB37)</f>
        <v>91.83673469387756</v>
      </c>
      <c r="AG37" s="6">
        <f>100/V37*(X37+Z37)</f>
        <v>59.183673469387756</v>
      </c>
      <c r="AH37" s="6">
        <f>100/V37*(5*X37+4*Z37+3*AB37+2*AD37)/100</f>
        <v>3.6530612244897958</v>
      </c>
      <c r="AI37" s="6">
        <f>100/V37*(1*X37+0.64*Z37+0.36*AB37+0.16*AD37)</f>
        <v>56.08163265306122</v>
      </c>
      <c r="AJ37" s="40" t="str">
        <f>IF(U37&lt;V37,"Введено не верное количество отметок","Допустимо")</f>
        <v>Допустимо</v>
      </c>
    </row>
    <row r="38" spans="1:36" ht="15.75">
      <c r="A38" s="2">
        <v>26</v>
      </c>
      <c r="B38" s="3" t="s">
        <v>51</v>
      </c>
      <c r="C38" s="14">
        <v>47</v>
      </c>
      <c r="D38" s="4">
        <f>F38+H38+J38+L38</f>
        <v>43</v>
      </c>
      <c r="E38" s="5">
        <f>100/C38*D38</f>
        <v>91.489361702127653</v>
      </c>
      <c r="F38" s="10">
        <v>11</v>
      </c>
      <c r="G38" s="5">
        <f>100/D38*F38</f>
        <v>25.581395348837212</v>
      </c>
      <c r="H38" s="11">
        <v>16</v>
      </c>
      <c r="I38" s="5">
        <f>100/D38*H38</f>
        <v>37.209302325581397</v>
      </c>
      <c r="J38" s="12">
        <v>13</v>
      </c>
      <c r="K38" s="5">
        <f>100/D38*J38</f>
        <v>30.232558139534884</v>
      </c>
      <c r="L38" s="13">
        <v>3</v>
      </c>
      <c r="M38" s="5">
        <f>100/D38*L38</f>
        <v>6.9767441860465116</v>
      </c>
      <c r="N38" s="6">
        <f>100/D38*(F38+H38+J38)</f>
        <v>93.023255813953497</v>
      </c>
      <c r="O38" s="6">
        <f>100/D38*(F38+H38)</f>
        <v>62.79069767441861</v>
      </c>
      <c r="P38" s="6">
        <f>100/D38*(5*F38+4*H38+3*J38+2*L38)/100</f>
        <v>3.8139534883720931</v>
      </c>
      <c r="Q38" s="6">
        <f>100/D38*(1*F38+0.64*H38+0.36*J38+0.16*L38)</f>
        <v>61.395348837209312</v>
      </c>
      <c r="R38" s="40" t="str">
        <f>IF(C38&lt;D38,"Введено не верное количество отметок","Допустимо")</f>
        <v>Допустимо</v>
      </c>
      <c r="S38" s="7"/>
      <c r="T38" s="7"/>
      <c r="U38" s="4">
        <f>C38</f>
        <v>47</v>
      </c>
      <c r="V38" s="4">
        <f>X38+Z38+AB38+AD38</f>
        <v>43</v>
      </c>
      <c r="W38" s="5">
        <f>100/U38*V38</f>
        <v>91.489361702127653</v>
      </c>
      <c r="X38" s="15">
        <v>10</v>
      </c>
      <c r="Y38" s="5">
        <f>100/V38*X38</f>
        <v>23.255813953488374</v>
      </c>
      <c r="Z38" s="16">
        <v>21</v>
      </c>
      <c r="AA38" s="5">
        <f>100/V38*Z38</f>
        <v>48.837209302325583</v>
      </c>
      <c r="AB38" s="17">
        <v>9</v>
      </c>
      <c r="AC38" s="5">
        <f>100/V38*AB38</f>
        <v>20.930232558139537</v>
      </c>
      <c r="AD38" s="18">
        <v>3</v>
      </c>
      <c r="AE38" s="5">
        <f>100/V38*AD38</f>
        <v>6.9767441860465116</v>
      </c>
      <c r="AF38" s="6">
        <f>100/V38*(X38+Z38+AB38)</f>
        <v>93.023255813953497</v>
      </c>
      <c r="AG38" s="6">
        <f>100/V38*(X38+Z38)</f>
        <v>72.093023255813961</v>
      </c>
      <c r="AH38" s="6">
        <f>100/V38*(5*X38+4*Z38+3*AB38+2*AD38)/100</f>
        <v>3.8837209302325584</v>
      </c>
      <c r="AI38" s="6">
        <f>100/V38*(1*X38+0.64*Z38+0.36*AB38+0.16*AD38)</f>
        <v>63.162790697674417</v>
      </c>
      <c r="AJ38" s="40" t="str">
        <f>IF(U38&lt;V38,"Введено не верное количество отметок","Допустимо")</f>
        <v>Допустимо</v>
      </c>
    </row>
    <row r="39" spans="1:36" ht="15.75">
      <c r="A39" s="7"/>
      <c r="B39" s="1" t="s">
        <v>52</v>
      </c>
      <c r="C39" s="8">
        <f>SUM(C37:C38)</f>
        <v>106</v>
      </c>
      <c r="D39" s="8">
        <f>SUM(D37:D38)</f>
        <v>92</v>
      </c>
      <c r="E39" s="6">
        <f>100/C39*D39</f>
        <v>86.79245283018868</v>
      </c>
      <c r="F39" s="8">
        <f>SUM(F37:F38)</f>
        <v>20</v>
      </c>
      <c r="G39" s="6">
        <f>100/D39*F39</f>
        <v>21.739130434782609</v>
      </c>
      <c r="H39" s="8">
        <f>SUM(H37:H38)</f>
        <v>39</v>
      </c>
      <c r="I39" s="6">
        <f>100/D39*H39</f>
        <v>42.391304347826086</v>
      </c>
      <c r="J39" s="8">
        <f>SUM(J37:J38)</f>
        <v>28</v>
      </c>
      <c r="K39" s="6">
        <f>100/D39*J39</f>
        <v>30.434782608695649</v>
      </c>
      <c r="L39" s="8">
        <f>SUM(L37:L38)</f>
        <v>5</v>
      </c>
      <c r="M39" s="6">
        <f>100/D39*L39</f>
        <v>5.4347826086956523</v>
      </c>
      <c r="N39" s="6">
        <f>100/D39*(F39+H39+J39)</f>
        <v>94.565217391304344</v>
      </c>
      <c r="O39" s="6">
        <f>100/D39*(F39+H39)</f>
        <v>64.130434782608688</v>
      </c>
      <c r="P39" s="6">
        <f>100/D39*(5*F39+4*H39+3*J39+2*L39)/100</f>
        <v>3.8043478260869561</v>
      </c>
      <c r="Q39" s="6">
        <f>100/D39*(1*F39+0.64*H39+0.36*J39+0.16*L39)</f>
        <v>60.695652173913039</v>
      </c>
      <c r="S39" s="7"/>
      <c r="T39" s="7"/>
      <c r="U39" s="8">
        <f>SUM(U37:U38)</f>
        <v>106</v>
      </c>
      <c r="V39" s="8">
        <f>SUM(V37:V38)</f>
        <v>92</v>
      </c>
      <c r="W39" s="6">
        <f>100/U39*V39</f>
        <v>86.79245283018868</v>
      </c>
      <c r="X39" s="8">
        <f>SUM(X37:X38)</f>
        <v>17</v>
      </c>
      <c r="Y39" s="6">
        <f>100/V39*X39</f>
        <v>18.478260869565215</v>
      </c>
      <c r="Z39" s="8">
        <f>SUM(Z37:Z38)</f>
        <v>43</v>
      </c>
      <c r="AA39" s="6">
        <f>100/V39*Z39</f>
        <v>46.739130434782609</v>
      </c>
      <c r="AB39" s="8">
        <f>SUM(AB37:AB38)</f>
        <v>25</v>
      </c>
      <c r="AC39" s="6">
        <f>100/V39*AB39</f>
        <v>27.173913043478258</v>
      </c>
      <c r="AD39" s="8">
        <f>SUM(AD37:AD38)</f>
        <v>7</v>
      </c>
      <c r="AE39" s="6">
        <f>100/V39*AD39</f>
        <v>7.6086956521739122</v>
      </c>
      <c r="AF39" s="6">
        <f>100/V39*(X39+Z39+AB39)</f>
        <v>92.391304347826079</v>
      </c>
      <c r="AG39" s="6">
        <f>100/V39*(X39+Z39)</f>
        <v>65.217391304347828</v>
      </c>
      <c r="AH39" s="6">
        <f>100/V39*(5*X39+4*Z39+3*AB39+2*AD39)/100</f>
        <v>3.7608695652173911</v>
      </c>
      <c r="AI39" s="6">
        <f>100/V39*(1*X39+0.64*Z39+0.36*AB39+0.16*AD39)</f>
        <v>59.391304347826079</v>
      </c>
    </row>
    <row r="40" spans="1:36">
      <c r="A40" s="38" t="s">
        <v>53</v>
      </c>
      <c r="B40" s="38" t="s">
        <v>53</v>
      </c>
      <c r="C40" s="39" t="s">
        <v>53</v>
      </c>
      <c r="D40" s="38" t="s">
        <v>53</v>
      </c>
      <c r="E40" s="38" t="s">
        <v>53</v>
      </c>
      <c r="F40" s="39" t="s">
        <v>53</v>
      </c>
      <c r="G40" s="38" t="s">
        <v>53</v>
      </c>
      <c r="H40" s="39" t="s">
        <v>53</v>
      </c>
      <c r="I40" s="38" t="s">
        <v>53</v>
      </c>
      <c r="J40" s="39" t="s">
        <v>53</v>
      </c>
      <c r="K40" s="38" t="s">
        <v>53</v>
      </c>
      <c r="L40" s="39" t="s">
        <v>53</v>
      </c>
      <c r="M40" s="38" t="s">
        <v>53</v>
      </c>
      <c r="N40" s="38" t="s">
        <v>53</v>
      </c>
      <c r="O40" s="38" t="s">
        <v>53</v>
      </c>
      <c r="P40" s="38" t="s">
        <v>53</v>
      </c>
      <c r="Q40" s="38" t="s">
        <v>53</v>
      </c>
      <c r="S40" s="38" t="s">
        <v>21</v>
      </c>
      <c r="T40" s="38" t="s">
        <v>21</v>
      </c>
      <c r="U40" s="38" t="s">
        <v>21</v>
      </c>
      <c r="V40" s="38" t="s">
        <v>21</v>
      </c>
      <c r="W40" s="38" t="s">
        <v>21</v>
      </c>
      <c r="X40" s="39" t="s">
        <v>21</v>
      </c>
      <c r="Y40" s="38" t="s">
        <v>21</v>
      </c>
      <c r="Z40" s="39" t="s">
        <v>21</v>
      </c>
      <c r="AA40" s="38" t="s">
        <v>21</v>
      </c>
      <c r="AB40" s="39" t="s">
        <v>21</v>
      </c>
      <c r="AC40" s="38" t="s">
        <v>21</v>
      </c>
      <c r="AD40" s="39" t="s">
        <v>21</v>
      </c>
      <c r="AE40" s="38" t="s">
        <v>21</v>
      </c>
      <c r="AF40" s="38" t="s">
        <v>21</v>
      </c>
      <c r="AG40" s="38" t="s">
        <v>21</v>
      </c>
      <c r="AH40" s="38" t="s">
        <v>21</v>
      </c>
      <c r="AI40" s="38" t="s">
        <v>21</v>
      </c>
    </row>
    <row r="41" spans="1:36" ht="15.75">
      <c r="A41" s="2">
        <v>27</v>
      </c>
      <c r="B41" s="3" t="s">
        <v>54</v>
      </c>
      <c r="C41" s="9">
        <v>57</v>
      </c>
      <c r="D41" s="4">
        <f t="shared" ref="D41:D49" si="46">F41+H41+J41+L41</f>
        <v>52</v>
      </c>
      <c r="E41" s="5">
        <f t="shared" ref="E41:E50" si="47">100/C41*D41</f>
        <v>91.228070175438589</v>
      </c>
      <c r="F41" s="9">
        <v>21</v>
      </c>
      <c r="G41" s="5">
        <f t="shared" ref="G41:G50" si="48">100/D41*F41</f>
        <v>40.384615384615387</v>
      </c>
      <c r="H41" s="9">
        <v>13</v>
      </c>
      <c r="I41" s="5">
        <f t="shared" ref="I41:I50" si="49">100/D41*H41</f>
        <v>25</v>
      </c>
      <c r="J41" s="9">
        <v>14</v>
      </c>
      <c r="K41" s="5">
        <f t="shared" ref="K41:K50" si="50">100/D41*J41</f>
        <v>26.923076923076923</v>
      </c>
      <c r="L41" s="9">
        <v>4</v>
      </c>
      <c r="M41" s="5">
        <f t="shared" ref="M41:M50" si="51">100/D41*L41</f>
        <v>7.6923076923076925</v>
      </c>
      <c r="N41" s="6">
        <f t="shared" ref="N41:N50" si="52">100/D41*(F41+H41+J41)</f>
        <v>92.307692307692307</v>
      </c>
      <c r="O41" s="6">
        <f t="shared" ref="O41:O50" si="53">100/D41*(F41+H41)</f>
        <v>65.384615384615387</v>
      </c>
      <c r="P41" s="6">
        <f t="shared" ref="P41:P50" si="54">100/D41*(5*F41+4*H41+3*J41+2*L41)/100</f>
        <v>3.9807692307692308</v>
      </c>
      <c r="Q41" s="6">
        <f t="shared" ref="Q41:Q50" si="55">100/D41*(1*F41+0.64*H41+0.36*J41+0.16*L41)</f>
        <v>67.307692307692307</v>
      </c>
      <c r="R41" s="40" t="str">
        <f t="shared" ref="R41:R49" si="56">IF(C41&lt;D41,"Введено не верное количество отметок","Допустимо")</f>
        <v>Допустимо</v>
      </c>
      <c r="S41" s="7"/>
      <c r="T41" s="7"/>
      <c r="U41" s="4">
        <f t="shared" ref="U41:U49" si="57">C41</f>
        <v>57</v>
      </c>
      <c r="V41" s="4">
        <f t="shared" ref="V41:V49" si="58">X41+Z41+AB41+AD41</f>
        <v>52</v>
      </c>
      <c r="W41" s="5">
        <f t="shared" ref="W41:W50" si="59">100/U41*V41</f>
        <v>91.228070175438589</v>
      </c>
      <c r="X41" s="9">
        <v>14</v>
      </c>
      <c r="Y41" s="5">
        <f t="shared" ref="Y41:Y50" si="60">100/V41*X41</f>
        <v>26.923076923076923</v>
      </c>
      <c r="Z41" s="9">
        <v>24</v>
      </c>
      <c r="AA41" s="5">
        <f t="shared" ref="AA41:AA50" si="61">100/V41*Z41</f>
        <v>46.153846153846153</v>
      </c>
      <c r="AB41" s="9">
        <v>14</v>
      </c>
      <c r="AC41" s="5">
        <f t="shared" ref="AC41:AC50" si="62">100/V41*AB41</f>
        <v>26.923076923076923</v>
      </c>
      <c r="AD41" s="9">
        <v>0</v>
      </c>
      <c r="AE41" s="5">
        <f t="shared" ref="AE41:AE50" si="63">100/V41*AD41</f>
        <v>0</v>
      </c>
      <c r="AF41" s="6">
        <f t="shared" ref="AF41:AF50" si="64">100/V41*(X41+Z41+AB41)</f>
        <v>100</v>
      </c>
      <c r="AG41" s="6">
        <f t="shared" ref="AG41:AG50" si="65">100/V41*(X41+Z41)</f>
        <v>73.07692307692308</v>
      </c>
      <c r="AH41" s="6">
        <f t="shared" ref="AH41:AH50" si="66">100/V41*(5*X41+4*Z41+3*AB41+2*AD41)/100</f>
        <v>4</v>
      </c>
      <c r="AI41" s="6">
        <f t="shared" ref="AI41:AI50" si="67">100/V41*(1*X41+0.64*Z41+0.36*AB41+0.16*AD41)</f>
        <v>66.153846153846146</v>
      </c>
      <c r="AJ41" s="40" t="str">
        <f t="shared" ref="AJ41:AJ49" si="68">IF(U41&lt;V41,"Введено не верное количество отметок","Допустимо")</f>
        <v>Допустимо</v>
      </c>
    </row>
    <row r="42" spans="1:36" ht="31.5">
      <c r="A42" s="2">
        <v>28</v>
      </c>
      <c r="B42" s="3" t="s">
        <v>55</v>
      </c>
      <c r="C42" s="9">
        <v>51</v>
      </c>
      <c r="D42" s="4">
        <f t="shared" si="46"/>
        <v>49</v>
      </c>
      <c r="E42" s="5">
        <f t="shared" si="47"/>
        <v>96.078431372549019</v>
      </c>
      <c r="F42" s="9">
        <v>7</v>
      </c>
      <c r="G42" s="5">
        <f t="shared" si="48"/>
        <v>14.285714285714286</v>
      </c>
      <c r="H42" s="9">
        <v>28</v>
      </c>
      <c r="I42" s="5">
        <f t="shared" si="49"/>
        <v>57.142857142857146</v>
      </c>
      <c r="J42" s="9">
        <v>10</v>
      </c>
      <c r="K42" s="5">
        <f t="shared" si="50"/>
        <v>20.408163265306122</v>
      </c>
      <c r="L42" s="9">
        <v>4</v>
      </c>
      <c r="M42" s="5">
        <f t="shared" si="51"/>
        <v>8.1632653061224492</v>
      </c>
      <c r="N42" s="6">
        <f t="shared" si="52"/>
        <v>91.83673469387756</v>
      </c>
      <c r="O42" s="6">
        <f t="shared" si="53"/>
        <v>71.428571428571431</v>
      </c>
      <c r="P42" s="6">
        <f t="shared" si="54"/>
        <v>3.7755102040816326</v>
      </c>
      <c r="Q42" s="6">
        <f t="shared" si="55"/>
        <v>59.510204081632665</v>
      </c>
      <c r="R42" s="40" t="str">
        <f t="shared" si="56"/>
        <v>Допустимо</v>
      </c>
      <c r="S42" s="7"/>
      <c r="T42" s="7"/>
      <c r="U42" s="4">
        <f t="shared" si="57"/>
        <v>51</v>
      </c>
      <c r="V42" s="4">
        <f t="shared" si="58"/>
        <v>49</v>
      </c>
      <c r="W42" s="5">
        <f t="shared" si="59"/>
        <v>96.078431372549019</v>
      </c>
      <c r="X42" s="9">
        <v>12</v>
      </c>
      <c r="Y42" s="5">
        <f t="shared" si="60"/>
        <v>24.489795918367349</v>
      </c>
      <c r="Z42" s="9">
        <v>13</v>
      </c>
      <c r="AA42" s="5">
        <f t="shared" si="61"/>
        <v>26.530612244897959</v>
      </c>
      <c r="AB42" s="9">
        <v>11</v>
      </c>
      <c r="AC42" s="5">
        <f t="shared" si="62"/>
        <v>22.448979591836736</v>
      </c>
      <c r="AD42" s="9">
        <v>13</v>
      </c>
      <c r="AE42" s="5">
        <f t="shared" si="63"/>
        <v>26.530612244897959</v>
      </c>
      <c r="AF42" s="6">
        <f t="shared" si="64"/>
        <v>73.469387755102048</v>
      </c>
      <c r="AG42" s="6">
        <f t="shared" si="65"/>
        <v>51.020408163265309</v>
      </c>
      <c r="AH42" s="6">
        <f t="shared" si="66"/>
        <v>3.489795918367347</v>
      </c>
      <c r="AI42" s="6">
        <f t="shared" si="67"/>
        <v>53.795918367346935</v>
      </c>
      <c r="AJ42" s="40" t="str">
        <f t="shared" si="68"/>
        <v>Допустимо</v>
      </c>
    </row>
    <row r="43" spans="1:36" ht="31.5">
      <c r="A43" s="2">
        <v>29</v>
      </c>
      <c r="B43" s="3" t="s">
        <v>56</v>
      </c>
      <c r="C43" s="9">
        <v>50</v>
      </c>
      <c r="D43" s="4">
        <f t="shared" si="46"/>
        <v>46</v>
      </c>
      <c r="E43" s="5">
        <f t="shared" si="47"/>
        <v>92</v>
      </c>
      <c r="F43" s="9">
        <v>19</v>
      </c>
      <c r="G43" s="5">
        <f t="shared" si="48"/>
        <v>41.304347826086953</v>
      </c>
      <c r="H43" s="9">
        <v>13</v>
      </c>
      <c r="I43" s="5">
        <f t="shared" si="49"/>
        <v>28.260869565217391</v>
      </c>
      <c r="J43" s="9">
        <v>9</v>
      </c>
      <c r="K43" s="5">
        <f t="shared" si="50"/>
        <v>19.565217391304348</v>
      </c>
      <c r="L43" s="9">
        <v>5</v>
      </c>
      <c r="M43" s="5">
        <f t="shared" si="51"/>
        <v>10.869565217391305</v>
      </c>
      <c r="N43" s="6">
        <f t="shared" si="52"/>
        <v>89.130434782608688</v>
      </c>
      <c r="O43" s="6">
        <f t="shared" si="53"/>
        <v>69.565217391304344</v>
      </c>
      <c r="P43" s="6">
        <f t="shared" si="54"/>
        <v>4</v>
      </c>
      <c r="Q43" s="6">
        <f t="shared" si="55"/>
        <v>68.173913043478251</v>
      </c>
      <c r="R43" s="40" t="str">
        <f t="shared" si="56"/>
        <v>Допустимо</v>
      </c>
      <c r="S43" s="7"/>
      <c r="T43" s="7"/>
      <c r="U43" s="4">
        <f t="shared" si="57"/>
        <v>50</v>
      </c>
      <c r="V43" s="4">
        <f t="shared" si="58"/>
        <v>46</v>
      </c>
      <c r="W43" s="5">
        <f t="shared" si="59"/>
        <v>92</v>
      </c>
      <c r="X43" s="9">
        <v>14</v>
      </c>
      <c r="Y43" s="5">
        <f t="shared" si="60"/>
        <v>30.434782608695649</v>
      </c>
      <c r="Z43" s="9">
        <v>9</v>
      </c>
      <c r="AA43" s="5">
        <f t="shared" si="61"/>
        <v>19.565217391304348</v>
      </c>
      <c r="AB43" s="9">
        <v>14</v>
      </c>
      <c r="AC43" s="5">
        <f t="shared" si="62"/>
        <v>30.434782608695649</v>
      </c>
      <c r="AD43" s="9">
        <v>9</v>
      </c>
      <c r="AE43" s="5">
        <f t="shared" si="63"/>
        <v>19.565217391304348</v>
      </c>
      <c r="AF43" s="6">
        <f t="shared" si="64"/>
        <v>80.434782608695642</v>
      </c>
      <c r="AG43" s="6">
        <f t="shared" si="65"/>
        <v>50</v>
      </c>
      <c r="AH43" s="6">
        <f t="shared" si="66"/>
        <v>3.6086956521739131</v>
      </c>
      <c r="AI43" s="6">
        <f t="shared" si="67"/>
        <v>57.043478260869556</v>
      </c>
      <c r="AJ43" s="40" t="str">
        <f t="shared" si="68"/>
        <v>Допустимо</v>
      </c>
    </row>
    <row r="44" spans="1:36" ht="31.5">
      <c r="A44" s="2">
        <v>30</v>
      </c>
      <c r="B44" s="3" t="s">
        <v>57</v>
      </c>
      <c r="C44" s="9">
        <v>27</v>
      </c>
      <c r="D44" s="4">
        <f t="shared" si="46"/>
        <v>21</v>
      </c>
      <c r="E44" s="5">
        <f t="shared" si="47"/>
        <v>77.777777777777771</v>
      </c>
      <c r="F44" s="9">
        <v>5</v>
      </c>
      <c r="G44" s="5">
        <f t="shared" si="48"/>
        <v>23.80952380952381</v>
      </c>
      <c r="H44" s="9">
        <v>6</v>
      </c>
      <c r="I44" s="5">
        <f t="shared" si="49"/>
        <v>28.571428571428569</v>
      </c>
      <c r="J44" s="9">
        <v>7</v>
      </c>
      <c r="K44" s="5">
        <f t="shared" si="50"/>
        <v>33.333333333333336</v>
      </c>
      <c r="L44" s="9">
        <v>3</v>
      </c>
      <c r="M44" s="5">
        <f t="shared" si="51"/>
        <v>14.285714285714285</v>
      </c>
      <c r="N44" s="6">
        <f t="shared" si="52"/>
        <v>85.714285714285708</v>
      </c>
      <c r="O44" s="6">
        <f t="shared" si="53"/>
        <v>52.38095238095238</v>
      </c>
      <c r="P44" s="6">
        <f t="shared" si="54"/>
        <v>3.6190476190476191</v>
      </c>
      <c r="Q44" s="6">
        <f t="shared" si="55"/>
        <v>56.38095238095238</v>
      </c>
      <c r="R44" s="40" t="str">
        <f t="shared" si="56"/>
        <v>Допустимо</v>
      </c>
      <c r="S44" s="7"/>
      <c r="T44" s="7"/>
      <c r="U44" s="4">
        <f t="shared" si="57"/>
        <v>27</v>
      </c>
      <c r="V44" s="4">
        <f t="shared" si="58"/>
        <v>21</v>
      </c>
      <c r="W44" s="5">
        <f t="shared" si="59"/>
        <v>77.777777777777771</v>
      </c>
      <c r="X44" s="9">
        <v>5</v>
      </c>
      <c r="Y44" s="5">
        <f t="shared" si="60"/>
        <v>23.80952380952381</v>
      </c>
      <c r="Z44" s="9">
        <v>8</v>
      </c>
      <c r="AA44" s="5">
        <f t="shared" si="61"/>
        <v>38.095238095238095</v>
      </c>
      <c r="AB44" s="9">
        <v>8</v>
      </c>
      <c r="AC44" s="5">
        <f t="shared" si="62"/>
        <v>38.095238095238095</v>
      </c>
      <c r="AD44" s="9">
        <v>0</v>
      </c>
      <c r="AE44" s="5">
        <f t="shared" si="63"/>
        <v>0</v>
      </c>
      <c r="AF44" s="6">
        <f t="shared" si="64"/>
        <v>100</v>
      </c>
      <c r="AG44" s="6">
        <f t="shared" si="65"/>
        <v>61.904761904761905</v>
      </c>
      <c r="AH44" s="6">
        <f t="shared" si="66"/>
        <v>3.8571428571428572</v>
      </c>
      <c r="AI44" s="6">
        <f t="shared" si="67"/>
        <v>61.904761904761905</v>
      </c>
      <c r="AJ44" s="40" t="str">
        <f t="shared" si="68"/>
        <v>Допустимо</v>
      </c>
    </row>
    <row r="45" spans="1:36" ht="31.5">
      <c r="A45" s="2">
        <v>31</v>
      </c>
      <c r="B45" s="3" t="s">
        <v>58</v>
      </c>
      <c r="C45" s="9">
        <v>6</v>
      </c>
      <c r="D45" s="4">
        <f t="shared" si="46"/>
        <v>6</v>
      </c>
      <c r="E45" s="5">
        <f t="shared" si="47"/>
        <v>100</v>
      </c>
      <c r="F45" s="9">
        <v>2</v>
      </c>
      <c r="G45" s="5">
        <f t="shared" si="48"/>
        <v>33.333333333333336</v>
      </c>
      <c r="H45" s="9">
        <v>2</v>
      </c>
      <c r="I45" s="5">
        <f t="shared" si="49"/>
        <v>33.333333333333336</v>
      </c>
      <c r="J45" s="9">
        <v>2</v>
      </c>
      <c r="K45" s="5">
        <f t="shared" si="50"/>
        <v>33.333333333333336</v>
      </c>
      <c r="L45" s="9">
        <v>0</v>
      </c>
      <c r="M45" s="5">
        <f t="shared" si="51"/>
        <v>0</v>
      </c>
      <c r="N45" s="6">
        <f t="shared" si="52"/>
        <v>100</v>
      </c>
      <c r="O45" s="6">
        <f t="shared" si="53"/>
        <v>66.666666666666671</v>
      </c>
      <c r="P45" s="6">
        <f t="shared" si="54"/>
        <v>4</v>
      </c>
      <c r="Q45" s="6">
        <f t="shared" si="55"/>
        <v>66.666666666666671</v>
      </c>
      <c r="R45" s="40" t="str">
        <f t="shared" si="56"/>
        <v>Допустимо</v>
      </c>
      <c r="S45" s="7"/>
      <c r="T45" s="7"/>
      <c r="U45" s="4">
        <f t="shared" si="57"/>
        <v>6</v>
      </c>
      <c r="V45" s="4">
        <f t="shared" si="58"/>
        <v>6</v>
      </c>
      <c r="W45" s="5">
        <f t="shared" si="59"/>
        <v>100</v>
      </c>
      <c r="X45" s="9">
        <v>2</v>
      </c>
      <c r="Y45" s="5">
        <f t="shared" si="60"/>
        <v>33.333333333333336</v>
      </c>
      <c r="Z45" s="9">
        <v>2</v>
      </c>
      <c r="AA45" s="5">
        <f t="shared" si="61"/>
        <v>33.333333333333336</v>
      </c>
      <c r="AB45" s="9">
        <v>2</v>
      </c>
      <c r="AC45" s="5">
        <f t="shared" si="62"/>
        <v>33.333333333333336</v>
      </c>
      <c r="AD45" s="9">
        <v>0</v>
      </c>
      <c r="AE45" s="5">
        <f t="shared" si="63"/>
        <v>0</v>
      </c>
      <c r="AF45" s="6">
        <f t="shared" si="64"/>
        <v>100</v>
      </c>
      <c r="AG45" s="6">
        <f t="shared" si="65"/>
        <v>66.666666666666671</v>
      </c>
      <c r="AH45" s="6">
        <f t="shared" si="66"/>
        <v>4</v>
      </c>
      <c r="AI45" s="6">
        <f t="shared" si="67"/>
        <v>66.666666666666671</v>
      </c>
      <c r="AJ45" s="40" t="str">
        <f t="shared" si="68"/>
        <v>Допустимо</v>
      </c>
    </row>
    <row r="46" spans="1:36" ht="31.5">
      <c r="A46" s="2">
        <v>32</v>
      </c>
      <c r="B46" s="3" t="s">
        <v>59</v>
      </c>
      <c r="C46" s="9">
        <v>3</v>
      </c>
      <c r="D46" s="4">
        <f t="shared" si="46"/>
        <v>3</v>
      </c>
      <c r="E46" s="5">
        <f t="shared" si="47"/>
        <v>100</v>
      </c>
      <c r="F46" s="9">
        <v>1</v>
      </c>
      <c r="G46" s="5">
        <f t="shared" si="48"/>
        <v>33.333333333333336</v>
      </c>
      <c r="H46" s="9">
        <v>0</v>
      </c>
      <c r="I46" s="5">
        <f t="shared" si="49"/>
        <v>0</v>
      </c>
      <c r="J46" s="9">
        <v>2</v>
      </c>
      <c r="K46" s="5">
        <f t="shared" si="50"/>
        <v>66.666666666666671</v>
      </c>
      <c r="L46" s="9">
        <v>0</v>
      </c>
      <c r="M46" s="5">
        <f t="shared" si="51"/>
        <v>0</v>
      </c>
      <c r="N46" s="6">
        <f t="shared" si="52"/>
        <v>100</v>
      </c>
      <c r="O46" s="6">
        <f t="shared" si="53"/>
        <v>33.333333333333336</v>
      </c>
      <c r="P46" s="6">
        <f t="shared" si="54"/>
        <v>3.666666666666667</v>
      </c>
      <c r="Q46" s="6">
        <f t="shared" si="55"/>
        <v>57.333333333333336</v>
      </c>
      <c r="R46" s="40" t="str">
        <f t="shared" si="56"/>
        <v>Допустимо</v>
      </c>
      <c r="S46" s="7"/>
      <c r="T46" s="7"/>
      <c r="U46" s="4">
        <f t="shared" si="57"/>
        <v>3</v>
      </c>
      <c r="V46" s="4">
        <f t="shared" si="58"/>
        <v>3</v>
      </c>
      <c r="W46" s="5">
        <f t="shared" si="59"/>
        <v>100</v>
      </c>
      <c r="X46" s="9">
        <v>1</v>
      </c>
      <c r="Y46" s="5">
        <f t="shared" si="60"/>
        <v>33.333333333333336</v>
      </c>
      <c r="Z46" s="9">
        <v>1</v>
      </c>
      <c r="AA46" s="5">
        <f t="shared" si="61"/>
        <v>33.333333333333336</v>
      </c>
      <c r="AB46" s="9">
        <v>1</v>
      </c>
      <c r="AC46" s="5">
        <f t="shared" si="62"/>
        <v>33.333333333333336</v>
      </c>
      <c r="AD46" s="9">
        <v>0</v>
      </c>
      <c r="AE46" s="5">
        <f t="shared" si="63"/>
        <v>0</v>
      </c>
      <c r="AF46" s="6">
        <f t="shared" si="64"/>
        <v>100</v>
      </c>
      <c r="AG46" s="6">
        <f t="shared" si="65"/>
        <v>66.666666666666671</v>
      </c>
      <c r="AH46" s="6">
        <f t="shared" si="66"/>
        <v>4</v>
      </c>
      <c r="AI46" s="6">
        <f t="shared" si="67"/>
        <v>66.666666666666671</v>
      </c>
      <c r="AJ46" s="40" t="str">
        <f t="shared" si="68"/>
        <v>Допустимо</v>
      </c>
    </row>
    <row r="47" spans="1:36" ht="31.5">
      <c r="A47" s="2">
        <v>33</v>
      </c>
      <c r="B47" s="3" t="s">
        <v>60</v>
      </c>
      <c r="C47" s="9">
        <v>6</v>
      </c>
      <c r="D47" s="4">
        <f t="shared" si="46"/>
        <v>6</v>
      </c>
      <c r="E47" s="5">
        <f t="shared" si="47"/>
        <v>100</v>
      </c>
      <c r="F47" s="9">
        <v>1</v>
      </c>
      <c r="G47" s="5">
        <f t="shared" si="48"/>
        <v>16.666666666666668</v>
      </c>
      <c r="H47" s="9">
        <v>2</v>
      </c>
      <c r="I47" s="5">
        <f t="shared" si="49"/>
        <v>33.333333333333336</v>
      </c>
      <c r="J47" s="9">
        <v>3</v>
      </c>
      <c r="K47" s="5">
        <f t="shared" si="50"/>
        <v>50</v>
      </c>
      <c r="L47" s="9">
        <v>0</v>
      </c>
      <c r="M47" s="5">
        <f t="shared" si="51"/>
        <v>0</v>
      </c>
      <c r="N47" s="6">
        <f t="shared" si="52"/>
        <v>100</v>
      </c>
      <c r="O47" s="6">
        <f t="shared" si="53"/>
        <v>50</v>
      </c>
      <c r="P47" s="6">
        <f t="shared" si="54"/>
        <v>3.666666666666667</v>
      </c>
      <c r="Q47" s="6">
        <f t="shared" si="55"/>
        <v>56.000000000000007</v>
      </c>
      <c r="R47" s="40" t="str">
        <f t="shared" si="56"/>
        <v>Допустимо</v>
      </c>
      <c r="S47" s="7"/>
      <c r="T47" s="7"/>
      <c r="U47" s="4">
        <f t="shared" si="57"/>
        <v>6</v>
      </c>
      <c r="V47" s="4">
        <f t="shared" si="58"/>
        <v>6</v>
      </c>
      <c r="W47" s="5">
        <f t="shared" si="59"/>
        <v>100</v>
      </c>
      <c r="X47" s="9">
        <v>1</v>
      </c>
      <c r="Y47" s="5">
        <f t="shared" si="60"/>
        <v>16.666666666666668</v>
      </c>
      <c r="Z47" s="9">
        <v>1</v>
      </c>
      <c r="AA47" s="5">
        <f t="shared" si="61"/>
        <v>16.666666666666668</v>
      </c>
      <c r="AB47" s="9">
        <v>4</v>
      </c>
      <c r="AC47" s="5">
        <f t="shared" si="62"/>
        <v>66.666666666666671</v>
      </c>
      <c r="AD47" s="9">
        <v>0</v>
      </c>
      <c r="AE47" s="5">
        <f t="shared" si="63"/>
        <v>0</v>
      </c>
      <c r="AF47" s="6">
        <f t="shared" si="64"/>
        <v>100</v>
      </c>
      <c r="AG47" s="6">
        <f t="shared" si="65"/>
        <v>33.333333333333336</v>
      </c>
      <c r="AH47" s="6">
        <f t="shared" si="66"/>
        <v>3.5</v>
      </c>
      <c r="AI47" s="6">
        <f t="shared" si="67"/>
        <v>51.333333333333336</v>
      </c>
      <c r="AJ47" s="40" t="str">
        <f t="shared" si="68"/>
        <v>Допустимо</v>
      </c>
    </row>
    <row r="48" spans="1:36" ht="31.5">
      <c r="A48" s="2">
        <v>34</v>
      </c>
      <c r="B48" s="3" t="s">
        <v>61</v>
      </c>
      <c r="C48" s="9">
        <v>11</v>
      </c>
      <c r="D48" s="4">
        <f t="shared" si="46"/>
        <v>10</v>
      </c>
      <c r="E48" s="5">
        <f t="shared" si="47"/>
        <v>90.909090909090921</v>
      </c>
      <c r="F48" s="9">
        <v>2</v>
      </c>
      <c r="G48" s="5">
        <f t="shared" si="48"/>
        <v>20</v>
      </c>
      <c r="H48" s="9">
        <v>3</v>
      </c>
      <c r="I48" s="5">
        <f t="shared" si="49"/>
        <v>30</v>
      </c>
      <c r="J48" s="9">
        <v>5</v>
      </c>
      <c r="K48" s="5">
        <f t="shared" si="50"/>
        <v>50</v>
      </c>
      <c r="L48" s="9">
        <v>0</v>
      </c>
      <c r="M48" s="5">
        <f t="shared" si="51"/>
        <v>0</v>
      </c>
      <c r="N48" s="6">
        <f t="shared" si="52"/>
        <v>100</v>
      </c>
      <c r="O48" s="6">
        <f t="shared" si="53"/>
        <v>50</v>
      </c>
      <c r="P48" s="6">
        <f t="shared" si="54"/>
        <v>3.7</v>
      </c>
      <c r="Q48" s="6">
        <f t="shared" si="55"/>
        <v>57.199999999999996</v>
      </c>
      <c r="R48" s="40" t="str">
        <f t="shared" si="56"/>
        <v>Допустимо</v>
      </c>
      <c r="S48" s="7"/>
      <c r="T48" s="7"/>
      <c r="U48" s="4">
        <f t="shared" si="57"/>
        <v>11</v>
      </c>
      <c r="V48" s="4">
        <f t="shared" si="58"/>
        <v>10</v>
      </c>
      <c r="W48" s="5">
        <f t="shared" si="59"/>
        <v>90.909090909090921</v>
      </c>
      <c r="X48" s="9">
        <v>1</v>
      </c>
      <c r="Y48" s="5">
        <f t="shared" si="60"/>
        <v>10</v>
      </c>
      <c r="Z48" s="9">
        <v>4</v>
      </c>
      <c r="AA48" s="5">
        <f t="shared" si="61"/>
        <v>40</v>
      </c>
      <c r="AB48" s="9">
        <v>4</v>
      </c>
      <c r="AC48" s="5">
        <f t="shared" si="62"/>
        <v>40</v>
      </c>
      <c r="AD48" s="9">
        <v>1</v>
      </c>
      <c r="AE48" s="5">
        <f t="shared" si="63"/>
        <v>10</v>
      </c>
      <c r="AF48" s="6">
        <f t="shared" si="64"/>
        <v>90</v>
      </c>
      <c r="AG48" s="6">
        <f t="shared" si="65"/>
        <v>50</v>
      </c>
      <c r="AH48" s="6">
        <f t="shared" si="66"/>
        <v>3.5</v>
      </c>
      <c r="AI48" s="6">
        <f t="shared" si="67"/>
        <v>51.6</v>
      </c>
      <c r="AJ48" s="40" t="str">
        <f t="shared" si="68"/>
        <v>Допустимо</v>
      </c>
    </row>
    <row r="49" spans="1:36" ht="31.5">
      <c r="A49" s="2">
        <v>35</v>
      </c>
      <c r="B49" s="3" t="s">
        <v>62</v>
      </c>
      <c r="C49" s="9">
        <v>19</v>
      </c>
      <c r="D49" s="4">
        <f t="shared" si="46"/>
        <v>17</v>
      </c>
      <c r="E49" s="5">
        <f t="shared" si="47"/>
        <v>89.473684210526329</v>
      </c>
      <c r="F49" s="9">
        <v>1</v>
      </c>
      <c r="G49" s="5">
        <f t="shared" si="48"/>
        <v>5.882352941176471</v>
      </c>
      <c r="H49" s="9">
        <v>4</v>
      </c>
      <c r="I49" s="5">
        <f t="shared" si="49"/>
        <v>23.529411764705884</v>
      </c>
      <c r="J49" s="9">
        <v>10</v>
      </c>
      <c r="K49" s="5">
        <f t="shared" si="50"/>
        <v>58.82352941176471</v>
      </c>
      <c r="L49" s="9">
        <v>2</v>
      </c>
      <c r="M49" s="5">
        <f t="shared" si="51"/>
        <v>11.764705882352942</v>
      </c>
      <c r="N49" s="6">
        <f t="shared" si="52"/>
        <v>88.235294117647072</v>
      </c>
      <c r="O49" s="6">
        <f t="shared" si="53"/>
        <v>29.411764705882355</v>
      </c>
      <c r="P49" s="6">
        <f t="shared" si="54"/>
        <v>3.2352941176470593</v>
      </c>
      <c r="Q49" s="6">
        <f t="shared" si="55"/>
        <v>44.000000000000007</v>
      </c>
      <c r="R49" s="40" t="str">
        <f t="shared" si="56"/>
        <v>Допустимо</v>
      </c>
      <c r="S49" s="7"/>
      <c r="T49" s="7"/>
      <c r="U49" s="4">
        <f t="shared" si="57"/>
        <v>19</v>
      </c>
      <c r="V49" s="4">
        <f t="shared" si="58"/>
        <v>17</v>
      </c>
      <c r="W49" s="5">
        <f t="shared" si="59"/>
        <v>89.473684210526329</v>
      </c>
      <c r="X49" s="9">
        <v>1</v>
      </c>
      <c r="Y49" s="5">
        <f t="shared" si="60"/>
        <v>5.882352941176471</v>
      </c>
      <c r="Z49" s="9">
        <v>5</v>
      </c>
      <c r="AA49" s="5">
        <f t="shared" si="61"/>
        <v>29.411764705882355</v>
      </c>
      <c r="AB49" s="9">
        <v>10</v>
      </c>
      <c r="AC49" s="5">
        <f t="shared" si="62"/>
        <v>58.82352941176471</v>
      </c>
      <c r="AD49" s="9">
        <v>1</v>
      </c>
      <c r="AE49" s="5">
        <f t="shared" si="63"/>
        <v>5.882352941176471</v>
      </c>
      <c r="AF49" s="6">
        <f t="shared" si="64"/>
        <v>94.117647058823536</v>
      </c>
      <c r="AG49" s="6">
        <f t="shared" si="65"/>
        <v>35.294117647058826</v>
      </c>
      <c r="AH49" s="6">
        <f t="shared" si="66"/>
        <v>3.3529411764705883</v>
      </c>
      <c r="AI49" s="6">
        <f t="shared" si="67"/>
        <v>46.82352941176471</v>
      </c>
      <c r="AJ49" s="40" t="str">
        <f t="shared" si="68"/>
        <v>Допустимо</v>
      </c>
    </row>
    <row r="50" spans="1:36" ht="15.75">
      <c r="A50" s="7"/>
      <c r="B50" s="1" t="s">
        <v>63</v>
      </c>
      <c r="C50" s="8">
        <f>SUM(C41:C49)</f>
        <v>230</v>
      </c>
      <c r="D50" s="8">
        <f>SUM(D41:D49)</f>
        <v>210</v>
      </c>
      <c r="E50" s="6">
        <f t="shared" si="47"/>
        <v>91.304347826086953</v>
      </c>
      <c r="F50" s="8">
        <f>SUM(F41:F49)</f>
        <v>59</v>
      </c>
      <c r="G50" s="6">
        <f t="shared" si="48"/>
        <v>28.095238095238095</v>
      </c>
      <c r="H50" s="8">
        <f>SUM(H41:H49)</f>
        <v>71</v>
      </c>
      <c r="I50" s="6">
        <f t="shared" si="49"/>
        <v>33.80952380952381</v>
      </c>
      <c r="J50" s="8">
        <f>SUM(J41:J49)</f>
        <v>62</v>
      </c>
      <c r="K50" s="6">
        <f t="shared" si="50"/>
        <v>29.523809523809522</v>
      </c>
      <c r="L50" s="8">
        <f>SUM(L41:L49)</f>
        <v>18</v>
      </c>
      <c r="M50" s="6">
        <f t="shared" si="51"/>
        <v>8.5714285714285712</v>
      </c>
      <c r="N50" s="6">
        <f t="shared" si="52"/>
        <v>91.428571428571416</v>
      </c>
      <c r="O50" s="6">
        <f t="shared" si="53"/>
        <v>61.904761904761898</v>
      </c>
      <c r="P50" s="6">
        <f t="shared" si="54"/>
        <v>3.8142857142857141</v>
      </c>
      <c r="Q50" s="6">
        <f t="shared" si="55"/>
        <v>61.73333333333332</v>
      </c>
      <c r="S50" s="7"/>
      <c r="T50" s="7"/>
      <c r="U50" s="8">
        <f>SUM(U41:U49)</f>
        <v>230</v>
      </c>
      <c r="V50" s="8">
        <f>SUM(V41:V49)</f>
        <v>210</v>
      </c>
      <c r="W50" s="6">
        <f t="shared" si="59"/>
        <v>91.304347826086953</v>
      </c>
      <c r="X50" s="8">
        <f>SUM(X41:X49)</f>
        <v>51</v>
      </c>
      <c r="Y50" s="6">
        <f t="shared" si="60"/>
        <v>24.285714285714285</v>
      </c>
      <c r="Z50" s="8">
        <f>SUM(Z41:Z49)</f>
        <v>67</v>
      </c>
      <c r="AA50" s="6">
        <f t="shared" si="61"/>
        <v>31.904761904761902</v>
      </c>
      <c r="AB50" s="8">
        <f>SUM(AB41:AB49)</f>
        <v>68</v>
      </c>
      <c r="AC50" s="6">
        <f t="shared" si="62"/>
        <v>32.38095238095238</v>
      </c>
      <c r="AD50" s="8">
        <f>SUM(AD41:AD49)</f>
        <v>24</v>
      </c>
      <c r="AE50" s="6">
        <f t="shared" si="63"/>
        <v>11.428571428571427</v>
      </c>
      <c r="AF50" s="6">
        <f t="shared" si="64"/>
        <v>88.571428571428569</v>
      </c>
      <c r="AG50" s="6">
        <f t="shared" si="65"/>
        <v>56.19047619047619</v>
      </c>
      <c r="AH50" s="6">
        <f t="shared" si="66"/>
        <v>3.6904761904761902</v>
      </c>
      <c r="AI50" s="6">
        <f t="shared" si="67"/>
        <v>58.19047619047619</v>
      </c>
    </row>
    <row r="51" spans="1:36">
      <c r="A51" s="38" t="s">
        <v>64</v>
      </c>
      <c r="B51" s="38" t="s">
        <v>64</v>
      </c>
      <c r="C51" s="39" t="s">
        <v>64</v>
      </c>
      <c r="D51" s="38" t="s">
        <v>64</v>
      </c>
      <c r="E51" s="38" t="s">
        <v>64</v>
      </c>
      <c r="F51" s="39" t="s">
        <v>64</v>
      </c>
      <c r="G51" s="38" t="s">
        <v>64</v>
      </c>
      <c r="H51" s="39" t="s">
        <v>64</v>
      </c>
      <c r="I51" s="38" t="s">
        <v>64</v>
      </c>
      <c r="J51" s="39" t="s">
        <v>64</v>
      </c>
      <c r="K51" s="38" t="s">
        <v>64</v>
      </c>
      <c r="L51" s="39" t="s">
        <v>64</v>
      </c>
      <c r="M51" s="38" t="s">
        <v>64</v>
      </c>
      <c r="N51" s="38" t="s">
        <v>64</v>
      </c>
      <c r="O51" s="38" t="s">
        <v>64</v>
      </c>
      <c r="P51" s="38" t="s">
        <v>64</v>
      </c>
      <c r="Q51" s="38" t="s">
        <v>64</v>
      </c>
      <c r="S51" s="38" t="s">
        <v>21</v>
      </c>
      <c r="T51" s="38" t="s">
        <v>21</v>
      </c>
      <c r="U51" s="38" t="s">
        <v>21</v>
      </c>
      <c r="V51" s="38" t="s">
        <v>21</v>
      </c>
      <c r="W51" s="38" t="s">
        <v>21</v>
      </c>
      <c r="X51" s="39" t="s">
        <v>21</v>
      </c>
      <c r="Y51" s="38" t="s">
        <v>21</v>
      </c>
      <c r="Z51" s="39" t="s">
        <v>21</v>
      </c>
      <c r="AA51" s="38" t="s">
        <v>21</v>
      </c>
      <c r="AB51" s="39" t="s">
        <v>21</v>
      </c>
      <c r="AC51" s="38" t="s">
        <v>21</v>
      </c>
      <c r="AD51" s="39" t="s">
        <v>21</v>
      </c>
      <c r="AE51" s="38" t="s">
        <v>21</v>
      </c>
      <c r="AF51" s="38" t="s">
        <v>21</v>
      </c>
      <c r="AG51" s="38" t="s">
        <v>21</v>
      </c>
      <c r="AH51" s="38" t="s">
        <v>21</v>
      </c>
      <c r="AI51" s="38" t="s">
        <v>21</v>
      </c>
    </row>
    <row r="52" spans="1:36" ht="31.5">
      <c r="A52" s="2">
        <v>36</v>
      </c>
      <c r="B52" s="3" t="s">
        <v>65</v>
      </c>
      <c r="C52" s="9">
        <v>3</v>
      </c>
      <c r="D52" s="4">
        <f t="shared" ref="D52:D62" si="69">F52+H52+J52+L52</f>
        <v>3</v>
      </c>
      <c r="E52" s="5">
        <f t="shared" ref="E52:E63" si="70">100/C52*D52</f>
        <v>100</v>
      </c>
      <c r="F52" s="9">
        <v>0</v>
      </c>
      <c r="G52" s="5">
        <f t="shared" ref="G52:G63" si="71">100/D52*F52</f>
        <v>0</v>
      </c>
      <c r="H52" s="9">
        <v>3</v>
      </c>
      <c r="I52" s="5">
        <f t="shared" ref="I52:I63" si="72">100/D52*H52</f>
        <v>100</v>
      </c>
      <c r="J52" s="9">
        <v>0</v>
      </c>
      <c r="K52" s="5">
        <f t="shared" ref="K52:K63" si="73">100/D52*J52</f>
        <v>0</v>
      </c>
      <c r="L52" s="9">
        <v>0</v>
      </c>
      <c r="M52" s="5">
        <f t="shared" ref="M52:M63" si="74">100/D52*L52</f>
        <v>0</v>
      </c>
      <c r="N52" s="6">
        <f t="shared" ref="N52:N63" si="75">100/D52*(F52+H52+J52)</f>
        <v>100</v>
      </c>
      <c r="O52" s="6">
        <f t="shared" ref="O52:O63" si="76">100/D52*(F52+H52)</f>
        <v>100</v>
      </c>
      <c r="P52" s="6">
        <f t="shared" ref="P52:P63" si="77">100/D52*(5*F52+4*H52+3*J52+2*L52)/100</f>
        <v>4</v>
      </c>
      <c r="Q52" s="6">
        <f t="shared" ref="Q52:Q63" si="78">100/D52*(1*F52+0.64*H52+0.36*J52+0.16*L52)</f>
        <v>64</v>
      </c>
      <c r="R52" s="40" t="str">
        <f t="shared" ref="R52:R62" si="79">IF(C52&lt;D52,"Введено не верное количество отметок","Допустимо")</f>
        <v>Допустимо</v>
      </c>
      <c r="S52" s="7"/>
      <c r="T52" s="7"/>
      <c r="U52" s="4">
        <f t="shared" ref="U52:U62" si="80">C52</f>
        <v>3</v>
      </c>
      <c r="V52" s="4">
        <f t="shared" ref="V52:V62" si="81">X52+Z52+AB52+AD52</f>
        <v>3</v>
      </c>
      <c r="W52" s="5">
        <f t="shared" ref="W52:W63" si="82">100/U52*V52</f>
        <v>100</v>
      </c>
      <c r="X52" s="9">
        <v>0</v>
      </c>
      <c r="Y52" s="5">
        <f t="shared" ref="Y52:Y63" si="83">100/V52*X52</f>
        <v>0</v>
      </c>
      <c r="Z52" s="9">
        <v>2</v>
      </c>
      <c r="AA52" s="5">
        <f t="shared" ref="AA52:AA63" si="84">100/V52*Z52</f>
        <v>66.666666666666671</v>
      </c>
      <c r="AB52" s="9">
        <v>1</v>
      </c>
      <c r="AC52" s="5">
        <f t="shared" ref="AC52:AC63" si="85">100/V52*AB52</f>
        <v>33.333333333333336</v>
      </c>
      <c r="AD52" s="9">
        <v>0</v>
      </c>
      <c r="AE52" s="5">
        <f t="shared" ref="AE52:AE63" si="86">100/V52*AD52</f>
        <v>0</v>
      </c>
      <c r="AF52" s="6">
        <f t="shared" ref="AF52:AF63" si="87">100/V52*(X52+Z52+AB52)</f>
        <v>100</v>
      </c>
      <c r="AG52" s="6">
        <f t="shared" ref="AG52:AG63" si="88">100/V52*(X52+Z52)</f>
        <v>66.666666666666671</v>
      </c>
      <c r="AH52" s="6">
        <f t="shared" ref="AH52:AH63" si="89">100/V52*(5*X52+4*Z52+3*AB52+2*AD52)/100</f>
        <v>3.666666666666667</v>
      </c>
      <c r="AI52" s="6">
        <f t="shared" ref="AI52:AI63" si="90">100/V52*(1*X52+0.64*Z52+0.36*AB52+0.16*AD52)</f>
        <v>54.666666666666671</v>
      </c>
      <c r="AJ52" s="40" t="str">
        <f t="shared" ref="AJ52:AJ62" si="91">IF(U52&lt;V52,"Введено не верное количество отметок","Допустимо")</f>
        <v>Допустимо</v>
      </c>
    </row>
    <row r="53" spans="1:36" ht="31.5">
      <c r="A53" s="2">
        <v>37</v>
      </c>
      <c r="B53" s="3" t="s">
        <v>66</v>
      </c>
      <c r="C53" s="9">
        <v>66</v>
      </c>
      <c r="D53" s="4">
        <f t="shared" si="69"/>
        <v>54</v>
      </c>
      <c r="E53" s="5">
        <f t="shared" si="70"/>
        <v>81.818181818181813</v>
      </c>
      <c r="F53" s="9">
        <v>11</v>
      </c>
      <c r="G53" s="5">
        <f t="shared" si="71"/>
        <v>20.37037037037037</v>
      </c>
      <c r="H53" s="9">
        <v>28</v>
      </c>
      <c r="I53" s="5">
        <f t="shared" si="72"/>
        <v>51.851851851851855</v>
      </c>
      <c r="J53" s="9">
        <v>12</v>
      </c>
      <c r="K53" s="5">
        <f t="shared" si="73"/>
        <v>22.222222222222221</v>
      </c>
      <c r="L53" s="9">
        <v>3</v>
      </c>
      <c r="M53" s="5">
        <f t="shared" si="74"/>
        <v>5.5555555555555554</v>
      </c>
      <c r="N53" s="6">
        <f t="shared" si="75"/>
        <v>94.444444444444443</v>
      </c>
      <c r="O53" s="6">
        <f t="shared" si="76"/>
        <v>72.222222222222229</v>
      </c>
      <c r="P53" s="6">
        <f t="shared" si="77"/>
        <v>3.8703703703703707</v>
      </c>
      <c r="Q53" s="6">
        <f t="shared" si="78"/>
        <v>62.444444444444443</v>
      </c>
      <c r="R53" s="40" t="str">
        <f t="shared" si="79"/>
        <v>Допустимо</v>
      </c>
      <c r="S53" s="7"/>
      <c r="T53" s="7"/>
      <c r="U53" s="4">
        <f t="shared" si="80"/>
        <v>66</v>
      </c>
      <c r="V53" s="4">
        <f t="shared" si="81"/>
        <v>54</v>
      </c>
      <c r="W53" s="5">
        <f t="shared" si="82"/>
        <v>81.818181818181813</v>
      </c>
      <c r="X53" s="9">
        <v>10</v>
      </c>
      <c r="Y53" s="5">
        <f t="shared" si="83"/>
        <v>18.518518518518519</v>
      </c>
      <c r="Z53" s="9">
        <v>31</v>
      </c>
      <c r="AA53" s="5">
        <f t="shared" si="84"/>
        <v>57.407407407407405</v>
      </c>
      <c r="AB53" s="9">
        <v>13</v>
      </c>
      <c r="AC53" s="5">
        <f t="shared" si="85"/>
        <v>24.074074074074073</v>
      </c>
      <c r="AD53" s="9">
        <v>0</v>
      </c>
      <c r="AE53" s="5">
        <f t="shared" si="86"/>
        <v>0</v>
      </c>
      <c r="AF53" s="6">
        <f t="shared" si="87"/>
        <v>100</v>
      </c>
      <c r="AG53" s="6">
        <f t="shared" si="88"/>
        <v>75.925925925925924</v>
      </c>
      <c r="AH53" s="6">
        <f t="shared" si="89"/>
        <v>3.9444444444444446</v>
      </c>
      <c r="AI53" s="6">
        <f t="shared" si="90"/>
        <v>63.925925925925917</v>
      </c>
      <c r="AJ53" s="40" t="str">
        <f t="shared" si="91"/>
        <v>Допустимо</v>
      </c>
    </row>
    <row r="54" spans="1:36" ht="31.5">
      <c r="A54" s="2">
        <v>38</v>
      </c>
      <c r="B54" s="3" t="s">
        <v>67</v>
      </c>
      <c r="C54" s="9">
        <v>31</v>
      </c>
      <c r="D54" s="4">
        <f t="shared" si="69"/>
        <v>26</v>
      </c>
      <c r="E54" s="5">
        <f t="shared" si="70"/>
        <v>83.870967741935473</v>
      </c>
      <c r="F54" s="9">
        <v>4</v>
      </c>
      <c r="G54" s="5">
        <f t="shared" si="71"/>
        <v>15.384615384615385</v>
      </c>
      <c r="H54" s="9">
        <v>15</v>
      </c>
      <c r="I54" s="5">
        <f t="shared" si="72"/>
        <v>57.692307692307693</v>
      </c>
      <c r="J54" s="9">
        <v>5</v>
      </c>
      <c r="K54" s="5">
        <f t="shared" si="73"/>
        <v>19.23076923076923</v>
      </c>
      <c r="L54" s="9">
        <v>2</v>
      </c>
      <c r="M54" s="5">
        <f t="shared" si="74"/>
        <v>7.6923076923076925</v>
      </c>
      <c r="N54" s="6">
        <f t="shared" si="75"/>
        <v>92.307692307692307</v>
      </c>
      <c r="O54" s="6">
        <f t="shared" si="76"/>
        <v>73.07692307692308</v>
      </c>
      <c r="P54" s="6">
        <f t="shared" si="77"/>
        <v>3.8076923076923079</v>
      </c>
      <c r="Q54" s="6">
        <f t="shared" si="78"/>
        <v>60.46153846153846</v>
      </c>
      <c r="R54" s="40" t="str">
        <f t="shared" si="79"/>
        <v>Допустимо</v>
      </c>
      <c r="S54" s="7"/>
      <c r="T54" s="7"/>
      <c r="U54" s="4">
        <f t="shared" si="80"/>
        <v>31</v>
      </c>
      <c r="V54" s="4">
        <f t="shared" si="81"/>
        <v>26</v>
      </c>
      <c r="W54" s="5">
        <f t="shared" si="82"/>
        <v>83.870967741935473</v>
      </c>
      <c r="X54" s="9">
        <v>6</v>
      </c>
      <c r="Y54" s="5">
        <f t="shared" si="83"/>
        <v>23.076923076923077</v>
      </c>
      <c r="Z54" s="9">
        <v>12</v>
      </c>
      <c r="AA54" s="5">
        <f t="shared" si="84"/>
        <v>46.153846153846153</v>
      </c>
      <c r="AB54" s="9">
        <v>5</v>
      </c>
      <c r="AC54" s="5">
        <f t="shared" si="85"/>
        <v>19.23076923076923</v>
      </c>
      <c r="AD54" s="9">
        <v>3</v>
      </c>
      <c r="AE54" s="5">
        <f t="shared" si="86"/>
        <v>11.538461538461538</v>
      </c>
      <c r="AF54" s="6">
        <f t="shared" si="87"/>
        <v>88.461538461538467</v>
      </c>
      <c r="AG54" s="6">
        <f t="shared" si="88"/>
        <v>69.230769230769226</v>
      </c>
      <c r="AH54" s="6">
        <f t="shared" si="89"/>
        <v>3.8076923076923079</v>
      </c>
      <c r="AI54" s="6">
        <f t="shared" si="90"/>
        <v>61.384615384615387</v>
      </c>
      <c r="AJ54" s="40" t="str">
        <f t="shared" si="91"/>
        <v>Допустимо</v>
      </c>
    </row>
    <row r="55" spans="1:36" ht="31.5">
      <c r="A55" s="2">
        <v>39</v>
      </c>
      <c r="B55" s="3" t="s">
        <v>68</v>
      </c>
      <c r="C55" s="9">
        <v>12</v>
      </c>
      <c r="D55" s="4">
        <f t="shared" si="69"/>
        <v>12</v>
      </c>
      <c r="E55" s="5">
        <f t="shared" si="70"/>
        <v>100</v>
      </c>
      <c r="F55" s="9">
        <v>2</v>
      </c>
      <c r="G55" s="5">
        <f t="shared" si="71"/>
        <v>16.666666666666668</v>
      </c>
      <c r="H55" s="9">
        <v>4</v>
      </c>
      <c r="I55" s="5">
        <f t="shared" si="72"/>
        <v>33.333333333333336</v>
      </c>
      <c r="J55" s="9">
        <v>3</v>
      </c>
      <c r="K55" s="5">
        <f t="shared" si="73"/>
        <v>25</v>
      </c>
      <c r="L55" s="9">
        <v>3</v>
      </c>
      <c r="M55" s="5">
        <f t="shared" si="74"/>
        <v>25</v>
      </c>
      <c r="N55" s="6">
        <f t="shared" si="75"/>
        <v>75</v>
      </c>
      <c r="O55" s="6">
        <f t="shared" si="76"/>
        <v>50</v>
      </c>
      <c r="P55" s="6">
        <f t="shared" si="77"/>
        <v>3.416666666666667</v>
      </c>
      <c r="Q55" s="6">
        <f t="shared" si="78"/>
        <v>51.000000000000014</v>
      </c>
      <c r="R55" s="40" t="str">
        <f t="shared" si="79"/>
        <v>Допустимо</v>
      </c>
      <c r="S55" s="7"/>
      <c r="T55" s="7"/>
      <c r="U55" s="4">
        <f t="shared" si="80"/>
        <v>12</v>
      </c>
      <c r="V55" s="4">
        <f t="shared" si="81"/>
        <v>12</v>
      </c>
      <c r="W55" s="5">
        <f t="shared" si="82"/>
        <v>100</v>
      </c>
      <c r="X55" s="9">
        <v>2</v>
      </c>
      <c r="Y55" s="5">
        <f t="shared" si="83"/>
        <v>16.666666666666668</v>
      </c>
      <c r="Z55" s="9">
        <v>5</v>
      </c>
      <c r="AA55" s="5">
        <f t="shared" si="84"/>
        <v>41.666666666666671</v>
      </c>
      <c r="AB55" s="9">
        <v>3</v>
      </c>
      <c r="AC55" s="5">
        <f t="shared" si="85"/>
        <v>25</v>
      </c>
      <c r="AD55" s="9">
        <v>2</v>
      </c>
      <c r="AE55" s="5">
        <f t="shared" si="86"/>
        <v>16.666666666666668</v>
      </c>
      <c r="AF55" s="6">
        <f t="shared" si="87"/>
        <v>83.333333333333343</v>
      </c>
      <c r="AG55" s="6">
        <f t="shared" si="88"/>
        <v>58.333333333333336</v>
      </c>
      <c r="AH55" s="6">
        <f t="shared" si="89"/>
        <v>3.5833333333333339</v>
      </c>
      <c r="AI55" s="6">
        <f t="shared" si="90"/>
        <v>55.000000000000007</v>
      </c>
      <c r="AJ55" s="40" t="str">
        <f t="shared" si="91"/>
        <v>Допустимо</v>
      </c>
    </row>
    <row r="56" spans="1:36" ht="47.25">
      <c r="A56" s="2">
        <v>40</v>
      </c>
      <c r="B56" s="3" t="s">
        <v>69</v>
      </c>
      <c r="C56" s="9">
        <v>4</v>
      </c>
      <c r="D56" s="4">
        <f t="shared" si="69"/>
        <v>3</v>
      </c>
      <c r="E56" s="5">
        <f t="shared" si="70"/>
        <v>75</v>
      </c>
      <c r="F56" s="9">
        <v>0</v>
      </c>
      <c r="G56" s="5">
        <f t="shared" si="71"/>
        <v>0</v>
      </c>
      <c r="H56" s="9">
        <v>1</v>
      </c>
      <c r="I56" s="5">
        <f t="shared" si="72"/>
        <v>33.333333333333336</v>
      </c>
      <c r="J56" s="9">
        <v>2</v>
      </c>
      <c r="K56" s="5">
        <f t="shared" si="73"/>
        <v>66.666666666666671</v>
      </c>
      <c r="L56" s="9">
        <v>0</v>
      </c>
      <c r="M56" s="5">
        <f t="shared" si="74"/>
        <v>0</v>
      </c>
      <c r="N56" s="6">
        <f t="shared" si="75"/>
        <v>100</v>
      </c>
      <c r="O56" s="6">
        <f t="shared" si="76"/>
        <v>33.333333333333336</v>
      </c>
      <c r="P56" s="6">
        <f t="shared" si="77"/>
        <v>3.3333333333333339</v>
      </c>
      <c r="Q56" s="6">
        <f t="shared" si="78"/>
        <v>45.333333333333336</v>
      </c>
      <c r="R56" s="40" t="str">
        <f t="shared" si="79"/>
        <v>Допустимо</v>
      </c>
      <c r="S56" s="7"/>
      <c r="T56" s="7"/>
      <c r="U56" s="4">
        <f t="shared" si="80"/>
        <v>4</v>
      </c>
      <c r="V56" s="4">
        <f t="shared" si="81"/>
        <v>3</v>
      </c>
      <c r="W56" s="5">
        <f t="shared" si="82"/>
        <v>75</v>
      </c>
      <c r="X56" s="9">
        <v>0</v>
      </c>
      <c r="Y56" s="5">
        <f t="shared" si="83"/>
        <v>0</v>
      </c>
      <c r="Z56" s="9">
        <v>1</v>
      </c>
      <c r="AA56" s="5">
        <f t="shared" si="84"/>
        <v>33.333333333333336</v>
      </c>
      <c r="AB56" s="9">
        <v>2</v>
      </c>
      <c r="AC56" s="5">
        <f t="shared" si="85"/>
        <v>66.666666666666671</v>
      </c>
      <c r="AD56" s="9">
        <v>0</v>
      </c>
      <c r="AE56" s="5">
        <f t="shared" si="86"/>
        <v>0</v>
      </c>
      <c r="AF56" s="6">
        <f t="shared" si="87"/>
        <v>100</v>
      </c>
      <c r="AG56" s="6">
        <f t="shared" si="88"/>
        <v>33.333333333333336</v>
      </c>
      <c r="AH56" s="6">
        <f t="shared" si="89"/>
        <v>3.3333333333333339</v>
      </c>
      <c r="AI56" s="6">
        <f t="shared" si="90"/>
        <v>45.333333333333336</v>
      </c>
      <c r="AJ56" s="40" t="str">
        <f t="shared" si="91"/>
        <v>Допустимо</v>
      </c>
    </row>
    <row r="57" spans="1:36" ht="31.5">
      <c r="A57" s="2">
        <v>41</v>
      </c>
      <c r="B57" s="3" t="s">
        <v>70</v>
      </c>
      <c r="C57" s="9">
        <v>7</v>
      </c>
      <c r="D57" s="4">
        <f t="shared" si="69"/>
        <v>6</v>
      </c>
      <c r="E57" s="5">
        <f t="shared" si="70"/>
        <v>85.714285714285722</v>
      </c>
      <c r="F57" s="9">
        <v>2</v>
      </c>
      <c r="G57" s="5">
        <f t="shared" si="71"/>
        <v>33.333333333333336</v>
      </c>
      <c r="H57" s="9">
        <v>2</v>
      </c>
      <c r="I57" s="5">
        <f t="shared" si="72"/>
        <v>33.333333333333336</v>
      </c>
      <c r="J57" s="9">
        <v>0</v>
      </c>
      <c r="K57" s="5">
        <f t="shared" si="73"/>
        <v>0</v>
      </c>
      <c r="L57" s="9">
        <v>2</v>
      </c>
      <c r="M57" s="5">
        <f t="shared" si="74"/>
        <v>33.333333333333336</v>
      </c>
      <c r="N57" s="6">
        <f t="shared" si="75"/>
        <v>66.666666666666671</v>
      </c>
      <c r="O57" s="6">
        <f t="shared" si="76"/>
        <v>66.666666666666671</v>
      </c>
      <c r="P57" s="6">
        <f t="shared" si="77"/>
        <v>3.666666666666667</v>
      </c>
      <c r="Q57" s="6">
        <f t="shared" si="78"/>
        <v>60.000000000000007</v>
      </c>
      <c r="R57" s="40" t="str">
        <f t="shared" si="79"/>
        <v>Допустимо</v>
      </c>
      <c r="S57" s="7"/>
      <c r="T57" s="7"/>
      <c r="U57" s="4">
        <f t="shared" si="80"/>
        <v>7</v>
      </c>
      <c r="V57" s="4">
        <f t="shared" si="81"/>
        <v>6</v>
      </c>
      <c r="W57" s="5">
        <f t="shared" si="82"/>
        <v>85.714285714285722</v>
      </c>
      <c r="X57" s="9">
        <v>3</v>
      </c>
      <c r="Y57" s="5">
        <f t="shared" si="83"/>
        <v>50</v>
      </c>
      <c r="Z57" s="9">
        <v>1</v>
      </c>
      <c r="AA57" s="5">
        <f t="shared" si="84"/>
        <v>16.666666666666668</v>
      </c>
      <c r="AB57" s="9">
        <v>1</v>
      </c>
      <c r="AC57" s="5">
        <f t="shared" si="85"/>
        <v>16.666666666666668</v>
      </c>
      <c r="AD57" s="9">
        <v>1</v>
      </c>
      <c r="AE57" s="5">
        <f t="shared" si="86"/>
        <v>16.666666666666668</v>
      </c>
      <c r="AF57" s="6">
        <f t="shared" si="87"/>
        <v>83.333333333333343</v>
      </c>
      <c r="AG57" s="6">
        <f t="shared" si="88"/>
        <v>66.666666666666671</v>
      </c>
      <c r="AH57" s="6">
        <f t="shared" si="89"/>
        <v>4</v>
      </c>
      <c r="AI57" s="6">
        <f t="shared" si="90"/>
        <v>69.333333333333343</v>
      </c>
      <c r="AJ57" s="40" t="str">
        <f t="shared" si="91"/>
        <v>Допустимо</v>
      </c>
    </row>
    <row r="58" spans="1:36" ht="31.5">
      <c r="A58" s="2">
        <v>42</v>
      </c>
      <c r="B58" s="3" t="s">
        <v>71</v>
      </c>
      <c r="C58" s="9">
        <v>0</v>
      </c>
      <c r="D58" s="4">
        <f t="shared" si="69"/>
        <v>0</v>
      </c>
      <c r="E58" s="5" t="e">
        <f t="shared" si="70"/>
        <v>#DIV/0!</v>
      </c>
      <c r="F58" s="9">
        <v>0</v>
      </c>
      <c r="G58" s="5" t="e">
        <f t="shared" si="71"/>
        <v>#DIV/0!</v>
      </c>
      <c r="H58" s="9">
        <v>0</v>
      </c>
      <c r="I58" s="5" t="e">
        <f t="shared" si="72"/>
        <v>#DIV/0!</v>
      </c>
      <c r="J58" s="9">
        <v>0</v>
      </c>
      <c r="K58" s="5" t="e">
        <f t="shared" si="73"/>
        <v>#DIV/0!</v>
      </c>
      <c r="L58" s="9">
        <v>0</v>
      </c>
      <c r="M58" s="5" t="e">
        <f t="shared" si="74"/>
        <v>#DIV/0!</v>
      </c>
      <c r="N58" s="6" t="e">
        <f t="shared" si="75"/>
        <v>#DIV/0!</v>
      </c>
      <c r="O58" s="6" t="e">
        <f t="shared" si="76"/>
        <v>#DIV/0!</v>
      </c>
      <c r="P58" s="6" t="e">
        <f t="shared" si="77"/>
        <v>#DIV/0!</v>
      </c>
      <c r="Q58" s="6" t="e">
        <f t="shared" si="78"/>
        <v>#DIV/0!</v>
      </c>
      <c r="R58" s="40" t="str">
        <f t="shared" si="79"/>
        <v>Допустимо</v>
      </c>
      <c r="S58" s="7"/>
      <c r="T58" s="7"/>
      <c r="U58" s="4">
        <f t="shared" si="80"/>
        <v>0</v>
      </c>
      <c r="V58" s="4">
        <f t="shared" si="81"/>
        <v>0</v>
      </c>
      <c r="W58" s="5" t="e">
        <f t="shared" si="82"/>
        <v>#DIV/0!</v>
      </c>
      <c r="X58" s="9">
        <v>0</v>
      </c>
      <c r="Y58" s="5" t="e">
        <f t="shared" si="83"/>
        <v>#DIV/0!</v>
      </c>
      <c r="Z58" s="9">
        <v>0</v>
      </c>
      <c r="AA58" s="5" t="e">
        <f t="shared" si="84"/>
        <v>#DIV/0!</v>
      </c>
      <c r="AB58" s="9">
        <v>0</v>
      </c>
      <c r="AC58" s="5" t="e">
        <f t="shared" si="85"/>
        <v>#DIV/0!</v>
      </c>
      <c r="AD58" s="9">
        <v>0</v>
      </c>
      <c r="AE58" s="5" t="e">
        <f t="shared" si="86"/>
        <v>#DIV/0!</v>
      </c>
      <c r="AF58" s="6" t="e">
        <f t="shared" si="87"/>
        <v>#DIV/0!</v>
      </c>
      <c r="AG58" s="6" t="e">
        <f t="shared" si="88"/>
        <v>#DIV/0!</v>
      </c>
      <c r="AH58" s="6" t="e">
        <f t="shared" si="89"/>
        <v>#DIV/0!</v>
      </c>
      <c r="AI58" s="6" t="e">
        <f t="shared" si="90"/>
        <v>#DIV/0!</v>
      </c>
      <c r="AJ58" s="40" t="str">
        <f t="shared" si="91"/>
        <v>Допустимо</v>
      </c>
    </row>
    <row r="59" spans="1:36" ht="31.5">
      <c r="A59" s="2">
        <v>43</v>
      </c>
      <c r="B59" s="3" t="s">
        <v>72</v>
      </c>
      <c r="C59" s="9">
        <v>10</v>
      </c>
      <c r="D59" s="4">
        <f t="shared" si="69"/>
        <v>9</v>
      </c>
      <c r="E59" s="5">
        <f t="shared" si="70"/>
        <v>90</v>
      </c>
      <c r="F59" s="9">
        <v>2</v>
      </c>
      <c r="G59" s="5">
        <f t="shared" si="71"/>
        <v>22.222222222222221</v>
      </c>
      <c r="H59" s="9">
        <v>1</v>
      </c>
      <c r="I59" s="5">
        <f t="shared" si="72"/>
        <v>11.111111111111111</v>
      </c>
      <c r="J59" s="9">
        <v>1</v>
      </c>
      <c r="K59" s="5">
        <f t="shared" si="73"/>
        <v>11.111111111111111</v>
      </c>
      <c r="L59" s="9">
        <v>5</v>
      </c>
      <c r="M59" s="5">
        <f t="shared" si="74"/>
        <v>55.555555555555557</v>
      </c>
      <c r="N59" s="6">
        <f t="shared" si="75"/>
        <v>44.444444444444443</v>
      </c>
      <c r="O59" s="6">
        <f t="shared" si="76"/>
        <v>33.333333333333329</v>
      </c>
      <c r="P59" s="6">
        <f t="shared" si="77"/>
        <v>3</v>
      </c>
      <c r="Q59" s="6">
        <f t="shared" si="78"/>
        <v>42.222222222222221</v>
      </c>
      <c r="R59" s="40" t="str">
        <f t="shared" si="79"/>
        <v>Допустимо</v>
      </c>
      <c r="S59" s="7"/>
      <c r="T59" s="7"/>
      <c r="U59" s="4">
        <f t="shared" si="80"/>
        <v>10</v>
      </c>
      <c r="V59" s="4">
        <f t="shared" si="81"/>
        <v>9</v>
      </c>
      <c r="W59" s="5">
        <f t="shared" si="82"/>
        <v>90</v>
      </c>
      <c r="X59" s="9">
        <v>1</v>
      </c>
      <c r="Y59" s="5">
        <f t="shared" si="83"/>
        <v>11.111111111111111</v>
      </c>
      <c r="Z59" s="9">
        <v>1</v>
      </c>
      <c r="AA59" s="5">
        <f t="shared" si="84"/>
        <v>11.111111111111111</v>
      </c>
      <c r="AB59" s="9">
        <v>3</v>
      </c>
      <c r="AC59" s="5">
        <f t="shared" si="85"/>
        <v>33.333333333333329</v>
      </c>
      <c r="AD59" s="9">
        <v>4</v>
      </c>
      <c r="AE59" s="5">
        <f t="shared" si="86"/>
        <v>44.444444444444443</v>
      </c>
      <c r="AF59" s="6">
        <f t="shared" si="87"/>
        <v>55.555555555555557</v>
      </c>
      <c r="AG59" s="6">
        <f t="shared" si="88"/>
        <v>22.222222222222221</v>
      </c>
      <c r="AH59" s="6">
        <f t="shared" si="89"/>
        <v>2.8888888888888884</v>
      </c>
      <c r="AI59" s="6">
        <f t="shared" si="90"/>
        <v>37.333333333333336</v>
      </c>
      <c r="AJ59" s="40" t="str">
        <f t="shared" si="91"/>
        <v>Допустимо</v>
      </c>
    </row>
    <row r="60" spans="1:36" ht="47.25">
      <c r="A60" s="2">
        <v>44</v>
      </c>
      <c r="B60" s="3" t="s">
        <v>73</v>
      </c>
      <c r="C60" s="9">
        <v>12</v>
      </c>
      <c r="D60" s="4">
        <f t="shared" si="69"/>
        <v>8</v>
      </c>
      <c r="E60" s="5">
        <f t="shared" si="70"/>
        <v>66.666666666666671</v>
      </c>
      <c r="F60" s="9">
        <v>1</v>
      </c>
      <c r="G60" s="5">
        <f t="shared" si="71"/>
        <v>12.5</v>
      </c>
      <c r="H60" s="9">
        <v>5</v>
      </c>
      <c r="I60" s="5">
        <f t="shared" si="72"/>
        <v>62.5</v>
      </c>
      <c r="J60" s="9">
        <v>1</v>
      </c>
      <c r="K60" s="5">
        <f t="shared" si="73"/>
        <v>12.5</v>
      </c>
      <c r="L60" s="9">
        <v>1</v>
      </c>
      <c r="M60" s="5">
        <f t="shared" si="74"/>
        <v>12.5</v>
      </c>
      <c r="N60" s="6">
        <f t="shared" si="75"/>
        <v>87.5</v>
      </c>
      <c r="O60" s="6">
        <f t="shared" si="76"/>
        <v>75</v>
      </c>
      <c r="P60" s="6">
        <f t="shared" si="77"/>
        <v>3.75</v>
      </c>
      <c r="Q60" s="6">
        <f t="shared" si="78"/>
        <v>59.000000000000007</v>
      </c>
      <c r="R60" s="40" t="str">
        <f t="shared" si="79"/>
        <v>Допустимо</v>
      </c>
      <c r="S60" s="7"/>
      <c r="T60" s="7"/>
      <c r="U60" s="4">
        <f t="shared" si="80"/>
        <v>12</v>
      </c>
      <c r="V60" s="4">
        <f t="shared" si="81"/>
        <v>8</v>
      </c>
      <c r="W60" s="5">
        <f t="shared" si="82"/>
        <v>66.666666666666671</v>
      </c>
      <c r="X60" s="9">
        <v>0</v>
      </c>
      <c r="Y60" s="5">
        <f t="shared" si="83"/>
        <v>0</v>
      </c>
      <c r="Z60" s="9">
        <v>6</v>
      </c>
      <c r="AA60" s="5">
        <f t="shared" si="84"/>
        <v>75</v>
      </c>
      <c r="AB60" s="9">
        <v>2</v>
      </c>
      <c r="AC60" s="5">
        <f t="shared" si="85"/>
        <v>25</v>
      </c>
      <c r="AD60" s="9">
        <v>0</v>
      </c>
      <c r="AE60" s="5">
        <f t="shared" si="86"/>
        <v>0</v>
      </c>
      <c r="AF60" s="6">
        <f t="shared" si="87"/>
        <v>100</v>
      </c>
      <c r="AG60" s="6">
        <f t="shared" si="88"/>
        <v>75</v>
      </c>
      <c r="AH60" s="6">
        <f t="shared" si="89"/>
        <v>3.75</v>
      </c>
      <c r="AI60" s="6">
        <f t="shared" si="90"/>
        <v>56.999999999999993</v>
      </c>
      <c r="AJ60" s="40" t="str">
        <f t="shared" si="91"/>
        <v>Допустимо</v>
      </c>
    </row>
    <row r="61" spans="1:36" ht="31.5">
      <c r="A61" s="2">
        <v>45</v>
      </c>
      <c r="B61" s="3" t="s">
        <v>74</v>
      </c>
      <c r="C61" s="9">
        <v>1</v>
      </c>
      <c r="D61" s="4">
        <f t="shared" si="69"/>
        <v>1</v>
      </c>
      <c r="E61" s="5">
        <f t="shared" si="70"/>
        <v>100</v>
      </c>
      <c r="F61" s="9">
        <v>0</v>
      </c>
      <c r="G61" s="5">
        <f t="shared" si="71"/>
        <v>0</v>
      </c>
      <c r="H61" s="9">
        <v>0</v>
      </c>
      <c r="I61" s="5">
        <f t="shared" si="72"/>
        <v>0</v>
      </c>
      <c r="J61" s="9">
        <v>1</v>
      </c>
      <c r="K61" s="5">
        <f t="shared" si="73"/>
        <v>100</v>
      </c>
      <c r="L61" s="9">
        <v>0</v>
      </c>
      <c r="M61" s="5">
        <f t="shared" si="74"/>
        <v>0</v>
      </c>
      <c r="N61" s="6">
        <f t="shared" si="75"/>
        <v>100</v>
      </c>
      <c r="O61" s="6">
        <f t="shared" si="76"/>
        <v>0</v>
      </c>
      <c r="P61" s="6">
        <f t="shared" si="77"/>
        <v>3</v>
      </c>
      <c r="Q61" s="6">
        <f t="shared" si="78"/>
        <v>36</v>
      </c>
      <c r="R61" s="40" t="str">
        <f t="shared" si="79"/>
        <v>Допустимо</v>
      </c>
      <c r="S61" s="7"/>
      <c r="T61" s="7"/>
      <c r="U61" s="4">
        <f t="shared" si="80"/>
        <v>1</v>
      </c>
      <c r="V61" s="4">
        <f t="shared" si="81"/>
        <v>1</v>
      </c>
      <c r="W61" s="5">
        <f t="shared" si="82"/>
        <v>100</v>
      </c>
      <c r="X61" s="9">
        <v>0</v>
      </c>
      <c r="Y61" s="5">
        <f t="shared" si="83"/>
        <v>0</v>
      </c>
      <c r="Z61" s="9">
        <v>1</v>
      </c>
      <c r="AA61" s="5">
        <f t="shared" si="84"/>
        <v>100</v>
      </c>
      <c r="AB61" s="9">
        <v>0</v>
      </c>
      <c r="AC61" s="5">
        <f t="shared" si="85"/>
        <v>0</v>
      </c>
      <c r="AD61" s="9">
        <v>0</v>
      </c>
      <c r="AE61" s="5">
        <f t="shared" si="86"/>
        <v>0</v>
      </c>
      <c r="AF61" s="6">
        <f t="shared" si="87"/>
        <v>100</v>
      </c>
      <c r="AG61" s="6">
        <f t="shared" si="88"/>
        <v>100</v>
      </c>
      <c r="AH61" s="6">
        <f t="shared" si="89"/>
        <v>4</v>
      </c>
      <c r="AI61" s="6">
        <f t="shared" si="90"/>
        <v>64</v>
      </c>
      <c r="AJ61" s="40" t="str">
        <f t="shared" si="91"/>
        <v>Допустимо</v>
      </c>
    </row>
    <row r="62" spans="1:36" ht="31.5">
      <c r="A62" s="2">
        <v>46</v>
      </c>
      <c r="B62" s="3" t="s">
        <v>75</v>
      </c>
      <c r="C62" s="9">
        <v>7</v>
      </c>
      <c r="D62" s="4">
        <f t="shared" si="69"/>
        <v>6</v>
      </c>
      <c r="E62" s="5">
        <f t="shared" si="70"/>
        <v>85.714285714285722</v>
      </c>
      <c r="F62" s="9">
        <v>0</v>
      </c>
      <c r="G62" s="5">
        <f t="shared" si="71"/>
        <v>0</v>
      </c>
      <c r="H62" s="9">
        <v>3</v>
      </c>
      <c r="I62" s="5">
        <f t="shared" si="72"/>
        <v>50</v>
      </c>
      <c r="J62" s="9">
        <v>2</v>
      </c>
      <c r="K62" s="5">
        <f t="shared" si="73"/>
        <v>33.333333333333336</v>
      </c>
      <c r="L62" s="9">
        <v>1</v>
      </c>
      <c r="M62" s="5">
        <f t="shared" si="74"/>
        <v>16.666666666666668</v>
      </c>
      <c r="N62" s="6">
        <f t="shared" si="75"/>
        <v>83.333333333333343</v>
      </c>
      <c r="O62" s="6">
        <f t="shared" si="76"/>
        <v>50</v>
      </c>
      <c r="P62" s="6">
        <f t="shared" si="77"/>
        <v>3.3333333333333339</v>
      </c>
      <c r="Q62" s="6">
        <f t="shared" si="78"/>
        <v>46.666666666666664</v>
      </c>
      <c r="R62" s="40" t="str">
        <f t="shared" si="79"/>
        <v>Допустимо</v>
      </c>
      <c r="S62" s="7"/>
      <c r="T62" s="7"/>
      <c r="U62" s="4">
        <f t="shared" si="80"/>
        <v>7</v>
      </c>
      <c r="V62" s="4">
        <f t="shared" si="81"/>
        <v>6</v>
      </c>
      <c r="W62" s="5">
        <f t="shared" si="82"/>
        <v>85.714285714285722</v>
      </c>
      <c r="X62" s="9">
        <v>2</v>
      </c>
      <c r="Y62" s="5">
        <f t="shared" si="83"/>
        <v>33.333333333333336</v>
      </c>
      <c r="Z62" s="9">
        <v>1</v>
      </c>
      <c r="AA62" s="5">
        <f t="shared" si="84"/>
        <v>16.666666666666668</v>
      </c>
      <c r="AB62" s="9">
        <v>3</v>
      </c>
      <c r="AC62" s="5">
        <f t="shared" si="85"/>
        <v>50</v>
      </c>
      <c r="AD62" s="9">
        <v>0</v>
      </c>
      <c r="AE62" s="5">
        <f t="shared" si="86"/>
        <v>0</v>
      </c>
      <c r="AF62" s="6">
        <f t="shared" si="87"/>
        <v>100</v>
      </c>
      <c r="AG62" s="6">
        <f t="shared" si="88"/>
        <v>50</v>
      </c>
      <c r="AH62" s="6">
        <f t="shared" si="89"/>
        <v>3.8333333333333339</v>
      </c>
      <c r="AI62" s="6">
        <f t="shared" si="90"/>
        <v>62.000000000000007</v>
      </c>
      <c r="AJ62" s="40" t="str">
        <f t="shared" si="91"/>
        <v>Допустимо</v>
      </c>
    </row>
    <row r="63" spans="1:36" ht="15.75">
      <c r="A63" s="7"/>
      <c r="B63" s="1" t="s">
        <v>76</v>
      </c>
      <c r="C63" s="8">
        <f>SUM(C52:C62)</f>
        <v>153</v>
      </c>
      <c r="D63" s="8">
        <f>SUM(D52:D62)</f>
        <v>128</v>
      </c>
      <c r="E63" s="6">
        <f t="shared" si="70"/>
        <v>83.66013071895425</v>
      </c>
      <c r="F63" s="8">
        <f>SUM(F52:F62)</f>
        <v>22</v>
      </c>
      <c r="G63" s="6">
        <f t="shared" si="71"/>
        <v>17.1875</v>
      </c>
      <c r="H63" s="8">
        <f>SUM(H52:H62)</f>
        <v>62</v>
      </c>
      <c r="I63" s="6">
        <f t="shared" si="72"/>
        <v>48.4375</v>
      </c>
      <c r="J63" s="8">
        <f>SUM(J52:J62)</f>
        <v>27</v>
      </c>
      <c r="K63" s="6">
        <f t="shared" si="73"/>
        <v>21.09375</v>
      </c>
      <c r="L63" s="8">
        <f>SUM(L52:L62)</f>
        <v>17</v>
      </c>
      <c r="M63" s="6">
        <f t="shared" si="74"/>
        <v>13.28125</v>
      </c>
      <c r="N63" s="6">
        <f t="shared" si="75"/>
        <v>86.71875</v>
      </c>
      <c r="O63" s="6">
        <f t="shared" si="76"/>
        <v>65.625</v>
      </c>
      <c r="P63" s="6">
        <f t="shared" si="77"/>
        <v>3.6953125</v>
      </c>
      <c r="Q63" s="6">
        <f t="shared" si="78"/>
        <v>57.90625</v>
      </c>
      <c r="S63" s="7"/>
      <c r="T63" s="7"/>
      <c r="U63" s="8">
        <f>SUM(U52:U62)</f>
        <v>153</v>
      </c>
      <c r="V63" s="8">
        <f>SUM(V52:V62)</f>
        <v>128</v>
      </c>
      <c r="W63" s="6">
        <f t="shared" si="82"/>
        <v>83.66013071895425</v>
      </c>
      <c r="X63" s="8">
        <f>SUM(X52:X62)</f>
        <v>24</v>
      </c>
      <c r="Y63" s="6">
        <f t="shared" si="83"/>
        <v>18.75</v>
      </c>
      <c r="Z63" s="8">
        <f>SUM(Z52:Z62)</f>
        <v>61</v>
      </c>
      <c r="AA63" s="6">
        <f t="shared" si="84"/>
        <v>47.65625</v>
      </c>
      <c r="AB63" s="8">
        <f>SUM(AB52:AB62)</f>
        <v>33</v>
      </c>
      <c r="AC63" s="6">
        <f t="shared" si="85"/>
        <v>25.78125</v>
      </c>
      <c r="AD63" s="8">
        <f>SUM(AD52:AD62)</f>
        <v>10</v>
      </c>
      <c r="AE63" s="6">
        <f t="shared" si="86"/>
        <v>7.8125</v>
      </c>
      <c r="AF63" s="6">
        <f t="shared" si="87"/>
        <v>92.1875</v>
      </c>
      <c r="AG63" s="6">
        <f t="shared" si="88"/>
        <v>66.40625</v>
      </c>
      <c r="AH63" s="6">
        <f t="shared" si="89"/>
        <v>3.7734375</v>
      </c>
      <c r="AI63" s="6">
        <f t="shared" si="90"/>
        <v>59.78125</v>
      </c>
    </row>
    <row r="64" spans="1:36" ht="15" thickBot="1">
      <c r="A64" s="38" t="s">
        <v>77</v>
      </c>
      <c r="B64" s="38" t="s">
        <v>77</v>
      </c>
      <c r="C64" s="39" t="s">
        <v>77</v>
      </c>
      <c r="D64" s="38" t="s">
        <v>77</v>
      </c>
      <c r="E64" s="38" t="s">
        <v>77</v>
      </c>
      <c r="F64" s="39" t="s">
        <v>77</v>
      </c>
      <c r="G64" s="38" t="s">
        <v>77</v>
      </c>
      <c r="H64" s="39" t="s">
        <v>77</v>
      </c>
      <c r="I64" s="38" t="s">
        <v>77</v>
      </c>
      <c r="J64" s="39" t="s">
        <v>77</v>
      </c>
      <c r="K64" s="38" t="s">
        <v>77</v>
      </c>
      <c r="L64" s="39" t="s">
        <v>77</v>
      </c>
      <c r="M64" s="38" t="s">
        <v>77</v>
      </c>
      <c r="N64" s="38" t="s">
        <v>77</v>
      </c>
      <c r="O64" s="38" t="s">
        <v>77</v>
      </c>
      <c r="P64" s="38" t="s">
        <v>77</v>
      </c>
      <c r="Q64" s="38" t="s">
        <v>77</v>
      </c>
      <c r="S64" s="38" t="s">
        <v>21</v>
      </c>
      <c r="T64" s="38" t="s">
        <v>21</v>
      </c>
      <c r="U64" s="38" t="s">
        <v>21</v>
      </c>
      <c r="V64" s="38" t="s">
        <v>21</v>
      </c>
      <c r="W64" s="38" t="s">
        <v>21</v>
      </c>
      <c r="X64" s="39" t="s">
        <v>21</v>
      </c>
      <c r="Y64" s="38" t="s">
        <v>21</v>
      </c>
      <c r="Z64" s="39" t="s">
        <v>21</v>
      </c>
      <c r="AA64" s="38" t="s">
        <v>21</v>
      </c>
      <c r="AB64" s="39" t="s">
        <v>21</v>
      </c>
      <c r="AC64" s="38" t="s">
        <v>21</v>
      </c>
      <c r="AD64" s="39" t="s">
        <v>21</v>
      </c>
      <c r="AE64" s="38" t="s">
        <v>21</v>
      </c>
      <c r="AF64" s="38" t="s">
        <v>21</v>
      </c>
      <c r="AG64" s="38" t="s">
        <v>21</v>
      </c>
      <c r="AH64" s="38" t="s">
        <v>21</v>
      </c>
      <c r="AI64" s="38" t="s">
        <v>21</v>
      </c>
    </row>
    <row r="65" spans="1:36" ht="32.25" thickBot="1">
      <c r="A65" s="2">
        <v>47</v>
      </c>
      <c r="B65" s="3" t="s">
        <v>78</v>
      </c>
      <c r="C65" s="20">
        <v>7</v>
      </c>
      <c r="D65" s="4">
        <f t="shared" ref="D65:D84" si="92">F65+H65+J65+L65</f>
        <v>7</v>
      </c>
      <c r="E65" s="5">
        <f t="shared" ref="E65:E85" si="93">100/C65*D65</f>
        <v>100</v>
      </c>
      <c r="F65" s="23">
        <v>1</v>
      </c>
      <c r="G65" s="5">
        <f t="shared" ref="G65:G85" si="94">100/D65*F65</f>
        <v>14.285714285714286</v>
      </c>
      <c r="H65" s="26">
        <v>2</v>
      </c>
      <c r="I65" s="5">
        <f t="shared" ref="I65:I85" si="95">100/D65*H65</f>
        <v>28.571428571428573</v>
      </c>
      <c r="J65" s="29">
        <v>4</v>
      </c>
      <c r="K65" s="5">
        <f t="shared" ref="K65:K85" si="96">100/D65*J65</f>
        <v>57.142857142857146</v>
      </c>
      <c r="L65" s="32"/>
      <c r="M65" s="5">
        <f t="shared" ref="M65:M85" si="97">100/D65*L65</f>
        <v>0</v>
      </c>
      <c r="N65" s="6">
        <f t="shared" ref="N65:N85" si="98">100/D65*(F65+H65+J65)</f>
        <v>100</v>
      </c>
      <c r="O65" s="6">
        <f t="shared" ref="O65:O85" si="99">100/D65*(F65+H65)</f>
        <v>42.857142857142861</v>
      </c>
      <c r="P65" s="6">
        <f t="shared" ref="P65:P85" si="100">100/D65*(5*F65+4*H65+3*J65+2*L65)/100</f>
        <v>3.5714285714285716</v>
      </c>
      <c r="Q65" s="6">
        <f t="shared" ref="Q65:Q85" si="101">100/D65*(1*F65+0.64*H65+0.36*J65+0.16*L65)</f>
        <v>53.142857142857146</v>
      </c>
      <c r="R65" s="40" t="str">
        <f t="shared" ref="R65:R84" si="102">IF(C65&lt;D65,"Введено не верное количество отметок","Допустимо")</f>
        <v>Допустимо</v>
      </c>
      <c r="S65" s="7"/>
      <c r="T65" s="7"/>
      <c r="U65" s="4">
        <f t="shared" ref="U65:U84" si="103">C65</f>
        <v>7</v>
      </c>
      <c r="V65" s="4">
        <f t="shared" ref="V65:V84" si="104">X65+Z65+AB65+AD65</f>
        <v>7</v>
      </c>
      <c r="W65" s="5">
        <f t="shared" ref="W65:W85" si="105">100/U65*V65</f>
        <v>100</v>
      </c>
      <c r="X65" s="9">
        <v>2</v>
      </c>
      <c r="Y65" s="5">
        <f t="shared" ref="Y65:Y85" si="106">100/V65*X65</f>
        <v>28.571428571428573</v>
      </c>
      <c r="Z65" s="9">
        <v>3</v>
      </c>
      <c r="AA65" s="5">
        <f t="shared" ref="AA65:AA85" si="107">100/V65*Z65</f>
        <v>42.857142857142861</v>
      </c>
      <c r="AB65" s="9">
        <v>2</v>
      </c>
      <c r="AC65" s="5">
        <f t="shared" ref="AC65:AC85" si="108">100/V65*AB65</f>
        <v>28.571428571428573</v>
      </c>
      <c r="AD65" s="9">
        <v>0</v>
      </c>
      <c r="AE65" s="5">
        <f t="shared" ref="AE65:AE85" si="109">100/V65*AD65</f>
        <v>0</v>
      </c>
      <c r="AF65" s="6">
        <f t="shared" ref="AF65:AF85" si="110">100/V65*(X65+Z65+AB65)</f>
        <v>100</v>
      </c>
      <c r="AG65" s="6">
        <f t="shared" ref="AG65:AG85" si="111">100/V65*(X65+Z65)</f>
        <v>71.428571428571431</v>
      </c>
      <c r="AH65" s="6">
        <f t="shared" ref="AH65:AH85" si="112">100/V65*(5*X65+4*Z65+3*AB65+2*AD65)/100</f>
        <v>4</v>
      </c>
      <c r="AI65" s="6">
        <f t="shared" ref="AI65:AI85" si="113">100/V65*(1*X65+0.64*Z65+0.36*AB65+0.16*AD65)</f>
        <v>66.285714285714278</v>
      </c>
      <c r="AJ65" s="40" t="str">
        <f t="shared" ref="AJ65:AJ84" si="114">IF(U65&lt;V65,"Введено не верное количество отметок","Допустимо")</f>
        <v>Допустимо</v>
      </c>
    </row>
    <row r="66" spans="1:36" ht="32.25" thickBot="1">
      <c r="A66" s="2">
        <v>48</v>
      </c>
      <c r="B66" s="3" t="s">
        <v>79</v>
      </c>
      <c r="C66" s="21">
        <v>4</v>
      </c>
      <c r="D66" s="4">
        <f t="shared" si="92"/>
        <v>4</v>
      </c>
      <c r="E66" s="5">
        <f t="shared" si="93"/>
        <v>100</v>
      </c>
      <c r="F66" s="24"/>
      <c r="G66" s="5">
        <f t="shared" si="94"/>
        <v>0</v>
      </c>
      <c r="H66" s="27">
        <v>2</v>
      </c>
      <c r="I66" s="5">
        <f t="shared" si="95"/>
        <v>50</v>
      </c>
      <c r="J66" s="30">
        <v>2</v>
      </c>
      <c r="K66" s="5">
        <f t="shared" si="96"/>
        <v>50</v>
      </c>
      <c r="L66" s="33"/>
      <c r="M66" s="5">
        <f t="shared" si="97"/>
        <v>0</v>
      </c>
      <c r="N66" s="6">
        <f t="shared" si="98"/>
        <v>100</v>
      </c>
      <c r="O66" s="6">
        <f t="shared" si="99"/>
        <v>50</v>
      </c>
      <c r="P66" s="6">
        <f t="shared" si="100"/>
        <v>3.5</v>
      </c>
      <c r="Q66" s="6">
        <f t="shared" si="101"/>
        <v>50</v>
      </c>
      <c r="R66" s="40" t="str">
        <f t="shared" si="102"/>
        <v>Допустимо</v>
      </c>
      <c r="S66" s="7"/>
      <c r="T66" s="7"/>
      <c r="U66" s="4">
        <f t="shared" si="103"/>
        <v>4</v>
      </c>
      <c r="V66" s="4">
        <f t="shared" si="104"/>
        <v>4</v>
      </c>
      <c r="W66" s="5">
        <f t="shared" si="105"/>
        <v>100</v>
      </c>
      <c r="X66" s="9">
        <v>0</v>
      </c>
      <c r="Y66" s="5">
        <f t="shared" si="106"/>
        <v>0</v>
      </c>
      <c r="Z66" s="9">
        <v>1</v>
      </c>
      <c r="AA66" s="5">
        <f t="shared" si="107"/>
        <v>25</v>
      </c>
      <c r="AB66" s="9">
        <v>3</v>
      </c>
      <c r="AC66" s="5">
        <f t="shared" si="108"/>
        <v>75</v>
      </c>
      <c r="AD66" s="9">
        <v>0</v>
      </c>
      <c r="AE66" s="5">
        <f t="shared" si="109"/>
        <v>0</v>
      </c>
      <c r="AF66" s="6">
        <f t="shared" si="110"/>
        <v>100</v>
      </c>
      <c r="AG66" s="6">
        <f t="shared" si="111"/>
        <v>25</v>
      </c>
      <c r="AH66" s="6">
        <f t="shared" si="112"/>
        <v>3.25</v>
      </c>
      <c r="AI66" s="6">
        <f t="shared" si="113"/>
        <v>43.000000000000007</v>
      </c>
      <c r="AJ66" s="40" t="str">
        <f t="shared" si="114"/>
        <v>Допустимо</v>
      </c>
    </row>
    <row r="67" spans="1:36" ht="32.25" thickBot="1">
      <c r="A67" s="2">
        <v>49</v>
      </c>
      <c r="B67" s="3" t="s">
        <v>80</v>
      </c>
      <c r="C67" s="21">
        <v>16</v>
      </c>
      <c r="D67" s="4">
        <f t="shared" si="92"/>
        <v>16</v>
      </c>
      <c r="E67" s="5">
        <f t="shared" si="93"/>
        <v>100</v>
      </c>
      <c r="F67" s="24">
        <v>4</v>
      </c>
      <c r="G67" s="5">
        <f t="shared" si="94"/>
        <v>25</v>
      </c>
      <c r="H67" s="27">
        <v>5</v>
      </c>
      <c r="I67" s="5">
        <f t="shared" si="95"/>
        <v>31.25</v>
      </c>
      <c r="J67" s="30">
        <v>6</v>
      </c>
      <c r="K67" s="5">
        <f t="shared" si="96"/>
        <v>37.5</v>
      </c>
      <c r="L67" s="33">
        <v>1</v>
      </c>
      <c r="M67" s="5">
        <f t="shared" si="97"/>
        <v>6.25</v>
      </c>
      <c r="N67" s="6">
        <f t="shared" si="98"/>
        <v>93.75</v>
      </c>
      <c r="O67" s="6">
        <f t="shared" si="99"/>
        <v>56.25</v>
      </c>
      <c r="P67" s="6">
        <f t="shared" si="100"/>
        <v>3.75</v>
      </c>
      <c r="Q67" s="6">
        <f t="shared" si="101"/>
        <v>59.5</v>
      </c>
      <c r="R67" s="40" t="str">
        <f t="shared" si="102"/>
        <v>Допустимо</v>
      </c>
      <c r="S67" s="7"/>
      <c r="T67" s="7"/>
      <c r="U67" s="4">
        <f t="shared" si="103"/>
        <v>16</v>
      </c>
      <c r="V67" s="4">
        <f t="shared" si="104"/>
        <v>16</v>
      </c>
      <c r="W67" s="5">
        <f t="shared" si="105"/>
        <v>100</v>
      </c>
      <c r="X67" s="9">
        <v>4</v>
      </c>
      <c r="Y67" s="5">
        <f t="shared" si="106"/>
        <v>25</v>
      </c>
      <c r="Z67" s="9">
        <v>6</v>
      </c>
      <c r="AA67" s="5">
        <f t="shared" si="107"/>
        <v>37.5</v>
      </c>
      <c r="AB67" s="9">
        <v>5</v>
      </c>
      <c r="AC67" s="5">
        <f t="shared" si="108"/>
        <v>31.25</v>
      </c>
      <c r="AD67" s="9">
        <v>1</v>
      </c>
      <c r="AE67" s="5">
        <f t="shared" si="109"/>
        <v>6.25</v>
      </c>
      <c r="AF67" s="6">
        <f t="shared" si="110"/>
        <v>93.75</v>
      </c>
      <c r="AG67" s="6">
        <f t="shared" si="111"/>
        <v>62.5</v>
      </c>
      <c r="AH67" s="6">
        <f t="shared" si="112"/>
        <v>3.8125</v>
      </c>
      <c r="AI67" s="6">
        <f t="shared" si="113"/>
        <v>61.250000000000007</v>
      </c>
      <c r="AJ67" s="40" t="str">
        <f t="shared" si="114"/>
        <v>Допустимо</v>
      </c>
    </row>
    <row r="68" spans="1:36" ht="32.25" thickBot="1">
      <c r="A68" s="2">
        <v>50</v>
      </c>
      <c r="B68" s="3" t="s">
        <v>81</v>
      </c>
      <c r="C68" s="21">
        <v>3</v>
      </c>
      <c r="D68" s="4">
        <f t="shared" si="92"/>
        <v>2</v>
      </c>
      <c r="E68" s="5">
        <f t="shared" si="93"/>
        <v>66.666666666666671</v>
      </c>
      <c r="F68" s="24"/>
      <c r="G68" s="5">
        <f t="shared" si="94"/>
        <v>0</v>
      </c>
      <c r="H68" s="27">
        <v>1</v>
      </c>
      <c r="I68" s="5">
        <f t="shared" si="95"/>
        <v>50</v>
      </c>
      <c r="J68" s="30">
        <v>1</v>
      </c>
      <c r="K68" s="5">
        <f t="shared" si="96"/>
        <v>50</v>
      </c>
      <c r="L68" s="33"/>
      <c r="M68" s="5">
        <f t="shared" si="97"/>
        <v>0</v>
      </c>
      <c r="N68" s="6">
        <f t="shared" si="98"/>
        <v>100</v>
      </c>
      <c r="O68" s="6">
        <f t="shared" si="99"/>
        <v>50</v>
      </c>
      <c r="P68" s="6">
        <f t="shared" si="100"/>
        <v>3.5</v>
      </c>
      <c r="Q68" s="6">
        <f t="shared" si="101"/>
        <v>50</v>
      </c>
      <c r="R68" s="40" t="str">
        <f t="shared" si="102"/>
        <v>Допустимо</v>
      </c>
      <c r="S68" s="7"/>
      <c r="T68" s="7"/>
      <c r="U68" s="4">
        <f t="shared" si="103"/>
        <v>3</v>
      </c>
      <c r="V68" s="4">
        <f t="shared" si="104"/>
        <v>2</v>
      </c>
      <c r="W68" s="5">
        <f t="shared" si="105"/>
        <v>66.666666666666671</v>
      </c>
      <c r="X68" s="9">
        <v>0</v>
      </c>
      <c r="Y68" s="5">
        <f t="shared" si="106"/>
        <v>0</v>
      </c>
      <c r="Z68" s="9">
        <v>1</v>
      </c>
      <c r="AA68" s="5">
        <f t="shared" si="107"/>
        <v>50</v>
      </c>
      <c r="AB68" s="9">
        <v>1</v>
      </c>
      <c r="AC68" s="5">
        <f t="shared" si="108"/>
        <v>50</v>
      </c>
      <c r="AD68" s="9">
        <v>0</v>
      </c>
      <c r="AE68" s="5">
        <f t="shared" si="109"/>
        <v>0</v>
      </c>
      <c r="AF68" s="6">
        <f t="shared" si="110"/>
        <v>100</v>
      </c>
      <c r="AG68" s="6">
        <f t="shared" si="111"/>
        <v>50</v>
      </c>
      <c r="AH68" s="6">
        <f t="shared" si="112"/>
        <v>3.5</v>
      </c>
      <c r="AI68" s="6">
        <f t="shared" si="113"/>
        <v>50</v>
      </c>
      <c r="AJ68" s="40" t="str">
        <f t="shared" si="114"/>
        <v>Допустимо</v>
      </c>
    </row>
    <row r="69" spans="1:36" ht="32.25" thickBot="1">
      <c r="A69" s="2">
        <v>51</v>
      </c>
      <c r="B69" s="3" t="s">
        <v>82</v>
      </c>
      <c r="C69" s="21">
        <v>7</v>
      </c>
      <c r="D69" s="4">
        <f t="shared" si="92"/>
        <v>6</v>
      </c>
      <c r="E69" s="5">
        <f t="shared" si="93"/>
        <v>85.714285714285722</v>
      </c>
      <c r="F69" s="24">
        <v>1</v>
      </c>
      <c r="G69" s="5">
        <f t="shared" si="94"/>
        <v>16.666666666666668</v>
      </c>
      <c r="H69" s="27">
        <v>2</v>
      </c>
      <c r="I69" s="5">
        <f t="shared" si="95"/>
        <v>33.333333333333336</v>
      </c>
      <c r="J69" s="30">
        <v>3</v>
      </c>
      <c r="K69" s="5">
        <f t="shared" si="96"/>
        <v>50</v>
      </c>
      <c r="L69" s="33"/>
      <c r="M69" s="5">
        <f t="shared" si="97"/>
        <v>0</v>
      </c>
      <c r="N69" s="6">
        <f t="shared" si="98"/>
        <v>100</v>
      </c>
      <c r="O69" s="6">
        <f t="shared" si="99"/>
        <v>50</v>
      </c>
      <c r="P69" s="6">
        <f t="shared" si="100"/>
        <v>3.666666666666667</v>
      </c>
      <c r="Q69" s="6">
        <f t="shared" si="101"/>
        <v>56.000000000000007</v>
      </c>
      <c r="R69" s="40" t="str">
        <f t="shared" si="102"/>
        <v>Допустимо</v>
      </c>
      <c r="S69" s="7"/>
      <c r="T69" s="7"/>
      <c r="U69" s="4">
        <f t="shared" si="103"/>
        <v>7</v>
      </c>
      <c r="V69" s="4">
        <f t="shared" si="104"/>
        <v>6</v>
      </c>
      <c r="W69" s="5">
        <f t="shared" si="105"/>
        <v>85.714285714285722</v>
      </c>
      <c r="X69" s="9">
        <v>1</v>
      </c>
      <c r="Y69" s="5">
        <f t="shared" si="106"/>
        <v>16.666666666666668</v>
      </c>
      <c r="Z69" s="9">
        <v>3</v>
      </c>
      <c r="AA69" s="5">
        <f t="shared" si="107"/>
        <v>50</v>
      </c>
      <c r="AB69" s="9">
        <v>2</v>
      </c>
      <c r="AC69" s="5">
        <f t="shared" si="108"/>
        <v>33.333333333333336</v>
      </c>
      <c r="AD69" s="9">
        <v>0</v>
      </c>
      <c r="AE69" s="5">
        <f t="shared" si="109"/>
        <v>0</v>
      </c>
      <c r="AF69" s="6">
        <f t="shared" si="110"/>
        <v>100</v>
      </c>
      <c r="AG69" s="6">
        <f t="shared" si="111"/>
        <v>66.666666666666671</v>
      </c>
      <c r="AH69" s="6">
        <f t="shared" si="112"/>
        <v>3.8333333333333339</v>
      </c>
      <c r="AI69" s="6">
        <f t="shared" si="113"/>
        <v>60.666666666666664</v>
      </c>
      <c r="AJ69" s="40" t="str">
        <f t="shared" si="114"/>
        <v>Допустимо</v>
      </c>
    </row>
    <row r="70" spans="1:36" ht="32.25" thickBot="1">
      <c r="A70" s="2">
        <v>52</v>
      </c>
      <c r="B70" s="3" t="s">
        <v>83</v>
      </c>
      <c r="C70" s="21">
        <v>25</v>
      </c>
      <c r="D70" s="4">
        <f t="shared" si="92"/>
        <v>22</v>
      </c>
      <c r="E70" s="5">
        <f t="shared" si="93"/>
        <v>88</v>
      </c>
      <c r="F70" s="24">
        <v>3</v>
      </c>
      <c r="G70" s="5">
        <f t="shared" si="94"/>
        <v>13.636363636363637</v>
      </c>
      <c r="H70" s="27">
        <v>10</v>
      </c>
      <c r="I70" s="5">
        <f t="shared" si="95"/>
        <v>45.45454545454546</v>
      </c>
      <c r="J70" s="30">
        <v>8</v>
      </c>
      <c r="K70" s="5">
        <f t="shared" si="96"/>
        <v>36.363636363636367</v>
      </c>
      <c r="L70" s="33">
        <v>1</v>
      </c>
      <c r="M70" s="5">
        <f t="shared" si="97"/>
        <v>4.5454545454545459</v>
      </c>
      <c r="N70" s="6">
        <f t="shared" si="98"/>
        <v>95.454545454545467</v>
      </c>
      <c r="O70" s="6">
        <f t="shared" si="99"/>
        <v>59.090909090909093</v>
      </c>
      <c r="P70" s="6">
        <f t="shared" si="100"/>
        <v>3.6818181818181817</v>
      </c>
      <c r="Q70" s="6">
        <f t="shared" si="101"/>
        <v>56.545454545454554</v>
      </c>
      <c r="R70" s="40" t="str">
        <f t="shared" si="102"/>
        <v>Допустимо</v>
      </c>
      <c r="S70" s="7"/>
      <c r="T70" s="7"/>
      <c r="U70" s="4">
        <f t="shared" si="103"/>
        <v>25</v>
      </c>
      <c r="V70" s="4">
        <f t="shared" si="104"/>
        <v>22</v>
      </c>
      <c r="W70" s="5">
        <f t="shared" si="105"/>
        <v>88</v>
      </c>
      <c r="X70" s="9">
        <v>6</v>
      </c>
      <c r="Y70" s="5">
        <f t="shared" si="106"/>
        <v>27.272727272727273</v>
      </c>
      <c r="Z70" s="9">
        <v>9</v>
      </c>
      <c r="AA70" s="5">
        <f t="shared" si="107"/>
        <v>40.909090909090914</v>
      </c>
      <c r="AB70" s="9">
        <v>6</v>
      </c>
      <c r="AC70" s="5">
        <f t="shared" si="108"/>
        <v>27.272727272727273</v>
      </c>
      <c r="AD70" s="9">
        <v>1</v>
      </c>
      <c r="AE70" s="5">
        <f t="shared" si="109"/>
        <v>4.5454545454545459</v>
      </c>
      <c r="AF70" s="6">
        <f t="shared" si="110"/>
        <v>95.454545454545467</v>
      </c>
      <c r="AG70" s="6">
        <f t="shared" si="111"/>
        <v>68.181818181818187</v>
      </c>
      <c r="AH70" s="6">
        <f t="shared" si="112"/>
        <v>3.9090909090909092</v>
      </c>
      <c r="AI70" s="6">
        <f t="shared" si="113"/>
        <v>64</v>
      </c>
      <c r="AJ70" s="40" t="str">
        <f t="shared" si="114"/>
        <v>Допустимо</v>
      </c>
    </row>
    <row r="71" spans="1:36" ht="32.25" thickBot="1">
      <c r="A71" s="2">
        <v>53</v>
      </c>
      <c r="B71" s="3" t="s">
        <v>84</v>
      </c>
      <c r="C71" s="21">
        <v>3</v>
      </c>
      <c r="D71" s="4">
        <f t="shared" si="92"/>
        <v>3</v>
      </c>
      <c r="E71" s="5">
        <f t="shared" si="93"/>
        <v>100</v>
      </c>
      <c r="F71" s="24">
        <v>1</v>
      </c>
      <c r="G71" s="5">
        <f t="shared" si="94"/>
        <v>33.333333333333336</v>
      </c>
      <c r="H71" s="27"/>
      <c r="I71" s="5">
        <f t="shared" si="95"/>
        <v>0</v>
      </c>
      <c r="J71" s="30">
        <v>2</v>
      </c>
      <c r="K71" s="5">
        <f t="shared" si="96"/>
        <v>66.666666666666671</v>
      </c>
      <c r="L71" s="33"/>
      <c r="M71" s="5">
        <f t="shared" si="97"/>
        <v>0</v>
      </c>
      <c r="N71" s="6">
        <f t="shared" si="98"/>
        <v>100</v>
      </c>
      <c r="O71" s="6">
        <f t="shared" si="99"/>
        <v>33.333333333333336</v>
      </c>
      <c r="P71" s="6">
        <f t="shared" si="100"/>
        <v>3.666666666666667</v>
      </c>
      <c r="Q71" s="6">
        <f t="shared" si="101"/>
        <v>57.333333333333336</v>
      </c>
      <c r="R71" s="40" t="str">
        <f t="shared" si="102"/>
        <v>Допустимо</v>
      </c>
      <c r="S71" s="7"/>
      <c r="T71" s="7"/>
      <c r="U71" s="4">
        <f t="shared" si="103"/>
        <v>3</v>
      </c>
      <c r="V71" s="4">
        <f t="shared" si="104"/>
        <v>3</v>
      </c>
      <c r="W71" s="5">
        <f t="shared" si="105"/>
        <v>100</v>
      </c>
      <c r="X71" s="9">
        <v>1</v>
      </c>
      <c r="Y71" s="5">
        <f t="shared" si="106"/>
        <v>33.333333333333336</v>
      </c>
      <c r="Z71" s="9">
        <v>2</v>
      </c>
      <c r="AA71" s="5">
        <f t="shared" si="107"/>
        <v>66.666666666666671</v>
      </c>
      <c r="AB71" s="9">
        <v>0</v>
      </c>
      <c r="AC71" s="5">
        <f t="shared" si="108"/>
        <v>0</v>
      </c>
      <c r="AD71" s="9">
        <v>0</v>
      </c>
      <c r="AE71" s="5">
        <f t="shared" si="109"/>
        <v>0</v>
      </c>
      <c r="AF71" s="6">
        <f t="shared" si="110"/>
        <v>100</v>
      </c>
      <c r="AG71" s="6">
        <f t="shared" si="111"/>
        <v>100</v>
      </c>
      <c r="AH71" s="6">
        <f t="shared" si="112"/>
        <v>4.3333333333333339</v>
      </c>
      <c r="AI71" s="6">
        <f t="shared" si="113"/>
        <v>76.000000000000014</v>
      </c>
      <c r="AJ71" s="40" t="str">
        <f t="shared" si="114"/>
        <v>Допустимо</v>
      </c>
    </row>
    <row r="72" spans="1:36" ht="48" thickBot="1">
      <c r="A72" s="2">
        <v>54</v>
      </c>
      <c r="B72" s="3" t="s">
        <v>85</v>
      </c>
      <c r="C72" s="21">
        <v>19</v>
      </c>
      <c r="D72" s="4">
        <f t="shared" si="92"/>
        <v>13</v>
      </c>
      <c r="E72" s="5">
        <f t="shared" si="93"/>
        <v>68.421052631578959</v>
      </c>
      <c r="F72" s="24">
        <v>5</v>
      </c>
      <c r="G72" s="5">
        <f t="shared" si="94"/>
        <v>38.46153846153846</v>
      </c>
      <c r="H72" s="27">
        <v>4</v>
      </c>
      <c r="I72" s="5">
        <f t="shared" si="95"/>
        <v>30.76923076923077</v>
      </c>
      <c r="J72" s="30">
        <v>3</v>
      </c>
      <c r="K72" s="5">
        <f t="shared" si="96"/>
        <v>23.076923076923077</v>
      </c>
      <c r="L72" s="33">
        <v>1</v>
      </c>
      <c r="M72" s="5">
        <f t="shared" si="97"/>
        <v>7.6923076923076925</v>
      </c>
      <c r="N72" s="6">
        <f t="shared" si="98"/>
        <v>92.307692307692307</v>
      </c>
      <c r="O72" s="6">
        <f t="shared" si="99"/>
        <v>69.230769230769226</v>
      </c>
      <c r="P72" s="6">
        <f t="shared" si="100"/>
        <v>4</v>
      </c>
      <c r="Q72" s="6">
        <f t="shared" si="101"/>
        <v>67.692307692307693</v>
      </c>
      <c r="R72" s="40" t="str">
        <f t="shared" si="102"/>
        <v>Допустимо</v>
      </c>
      <c r="S72" s="7"/>
      <c r="T72" s="7"/>
      <c r="U72" s="4">
        <f t="shared" si="103"/>
        <v>19</v>
      </c>
      <c r="V72" s="4">
        <f t="shared" si="104"/>
        <v>13</v>
      </c>
      <c r="W72" s="5">
        <f t="shared" si="105"/>
        <v>68.421052631578959</v>
      </c>
      <c r="X72" s="9">
        <v>2</v>
      </c>
      <c r="Y72" s="5">
        <f t="shared" si="106"/>
        <v>15.384615384615385</v>
      </c>
      <c r="Z72" s="9">
        <v>6</v>
      </c>
      <c r="AA72" s="5">
        <f t="shared" si="107"/>
        <v>46.153846153846153</v>
      </c>
      <c r="AB72" s="9">
        <v>2</v>
      </c>
      <c r="AC72" s="5">
        <f t="shared" si="108"/>
        <v>15.384615384615385</v>
      </c>
      <c r="AD72" s="9">
        <v>3</v>
      </c>
      <c r="AE72" s="5">
        <f t="shared" si="109"/>
        <v>23.076923076923077</v>
      </c>
      <c r="AF72" s="6">
        <f t="shared" si="110"/>
        <v>76.92307692307692</v>
      </c>
      <c r="AG72" s="6">
        <f t="shared" si="111"/>
        <v>61.53846153846154</v>
      </c>
      <c r="AH72" s="6">
        <f t="shared" si="112"/>
        <v>3.5384615384615388</v>
      </c>
      <c r="AI72" s="6">
        <f t="shared" si="113"/>
        <v>54.153846153846146</v>
      </c>
      <c r="AJ72" s="40" t="str">
        <f t="shared" si="114"/>
        <v>Допустимо</v>
      </c>
    </row>
    <row r="73" spans="1:36" ht="32.25" thickBot="1">
      <c r="A73" s="2">
        <v>55</v>
      </c>
      <c r="B73" s="3" t="s">
        <v>86</v>
      </c>
      <c r="C73" s="21">
        <v>2</v>
      </c>
      <c r="D73" s="4">
        <f t="shared" si="92"/>
        <v>2</v>
      </c>
      <c r="E73" s="5">
        <f t="shared" si="93"/>
        <v>100</v>
      </c>
      <c r="F73" s="24"/>
      <c r="G73" s="5">
        <f t="shared" si="94"/>
        <v>0</v>
      </c>
      <c r="H73" s="27">
        <v>1</v>
      </c>
      <c r="I73" s="5">
        <f t="shared" si="95"/>
        <v>50</v>
      </c>
      <c r="J73" s="30">
        <v>1</v>
      </c>
      <c r="K73" s="5">
        <f t="shared" si="96"/>
        <v>50</v>
      </c>
      <c r="L73" s="33"/>
      <c r="M73" s="5">
        <f t="shared" si="97"/>
        <v>0</v>
      </c>
      <c r="N73" s="6">
        <f t="shared" si="98"/>
        <v>100</v>
      </c>
      <c r="O73" s="6">
        <f t="shared" si="99"/>
        <v>50</v>
      </c>
      <c r="P73" s="6">
        <f t="shared" si="100"/>
        <v>3.5</v>
      </c>
      <c r="Q73" s="6">
        <f t="shared" si="101"/>
        <v>50</v>
      </c>
      <c r="R73" s="40" t="str">
        <f t="shared" si="102"/>
        <v>Допустимо</v>
      </c>
      <c r="S73" s="7"/>
      <c r="T73" s="7"/>
      <c r="U73" s="4">
        <f t="shared" si="103"/>
        <v>2</v>
      </c>
      <c r="V73" s="4">
        <f t="shared" si="104"/>
        <v>2</v>
      </c>
      <c r="W73" s="5">
        <f t="shared" si="105"/>
        <v>100</v>
      </c>
      <c r="X73" s="9">
        <v>0</v>
      </c>
      <c r="Y73" s="5">
        <f t="shared" si="106"/>
        <v>0</v>
      </c>
      <c r="Z73" s="9">
        <v>1</v>
      </c>
      <c r="AA73" s="5">
        <f t="shared" si="107"/>
        <v>50</v>
      </c>
      <c r="AB73" s="9">
        <v>1</v>
      </c>
      <c r="AC73" s="5">
        <f t="shared" si="108"/>
        <v>50</v>
      </c>
      <c r="AD73" s="9">
        <v>0</v>
      </c>
      <c r="AE73" s="5">
        <f t="shared" si="109"/>
        <v>0</v>
      </c>
      <c r="AF73" s="6">
        <f t="shared" si="110"/>
        <v>100</v>
      </c>
      <c r="AG73" s="6">
        <f t="shared" si="111"/>
        <v>50</v>
      </c>
      <c r="AH73" s="6">
        <f t="shared" si="112"/>
        <v>3.5</v>
      </c>
      <c r="AI73" s="6">
        <f t="shared" si="113"/>
        <v>50</v>
      </c>
      <c r="AJ73" s="40" t="str">
        <f t="shared" si="114"/>
        <v>Допустимо</v>
      </c>
    </row>
    <row r="74" spans="1:36" ht="32.25" thickBot="1">
      <c r="A74" s="2">
        <v>56</v>
      </c>
      <c r="B74" s="3" t="s">
        <v>87</v>
      </c>
      <c r="C74" s="21">
        <v>16</v>
      </c>
      <c r="D74" s="4">
        <f t="shared" si="92"/>
        <v>16</v>
      </c>
      <c r="E74" s="5">
        <f t="shared" si="93"/>
        <v>100</v>
      </c>
      <c r="F74" s="24">
        <v>3</v>
      </c>
      <c r="G74" s="5">
        <f t="shared" si="94"/>
        <v>18.75</v>
      </c>
      <c r="H74" s="27">
        <v>9</v>
      </c>
      <c r="I74" s="5">
        <f t="shared" si="95"/>
        <v>56.25</v>
      </c>
      <c r="J74" s="30">
        <v>4</v>
      </c>
      <c r="K74" s="5">
        <f t="shared" si="96"/>
        <v>25</v>
      </c>
      <c r="L74" s="33"/>
      <c r="M74" s="5">
        <f t="shared" si="97"/>
        <v>0</v>
      </c>
      <c r="N74" s="6">
        <f t="shared" si="98"/>
        <v>100</v>
      </c>
      <c r="O74" s="6">
        <f t="shared" si="99"/>
        <v>75</v>
      </c>
      <c r="P74" s="6">
        <f t="shared" si="100"/>
        <v>3.9375</v>
      </c>
      <c r="Q74" s="6">
        <f t="shared" si="101"/>
        <v>63.749999999999993</v>
      </c>
      <c r="R74" s="40" t="str">
        <f t="shared" si="102"/>
        <v>Допустимо</v>
      </c>
      <c r="S74" s="7"/>
      <c r="T74" s="7"/>
      <c r="U74" s="4">
        <f t="shared" si="103"/>
        <v>16</v>
      </c>
      <c r="V74" s="4">
        <f t="shared" si="104"/>
        <v>16</v>
      </c>
      <c r="W74" s="5">
        <f t="shared" si="105"/>
        <v>100</v>
      </c>
      <c r="X74" s="9">
        <v>5</v>
      </c>
      <c r="Y74" s="5">
        <f t="shared" si="106"/>
        <v>31.25</v>
      </c>
      <c r="Z74" s="9">
        <v>8</v>
      </c>
      <c r="AA74" s="5">
        <f t="shared" si="107"/>
        <v>50</v>
      </c>
      <c r="AB74" s="9">
        <v>3</v>
      </c>
      <c r="AC74" s="5">
        <f t="shared" si="108"/>
        <v>18.75</v>
      </c>
      <c r="AD74" s="9">
        <v>0</v>
      </c>
      <c r="AE74" s="5">
        <f t="shared" si="109"/>
        <v>0</v>
      </c>
      <c r="AF74" s="6">
        <f t="shared" si="110"/>
        <v>100</v>
      </c>
      <c r="AG74" s="6">
        <f t="shared" si="111"/>
        <v>81.25</v>
      </c>
      <c r="AH74" s="6">
        <f t="shared" si="112"/>
        <v>4.125</v>
      </c>
      <c r="AI74" s="6">
        <f t="shared" si="113"/>
        <v>70</v>
      </c>
      <c r="AJ74" s="40" t="str">
        <f t="shared" si="114"/>
        <v>Допустимо</v>
      </c>
    </row>
    <row r="75" spans="1:36" ht="15.75">
      <c r="A75" s="2">
        <v>57</v>
      </c>
      <c r="B75" s="3" t="s">
        <v>88</v>
      </c>
      <c r="C75" s="19">
        <v>42</v>
      </c>
      <c r="D75" s="4">
        <f t="shared" si="92"/>
        <v>37</v>
      </c>
      <c r="E75" s="5">
        <f t="shared" si="93"/>
        <v>88.095238095238088</v>
      </c>
      <c r="F75" s="22">
        <v>17</v>
      </c>
      <c r="G75" s="5">
        <f t="shared" si="94"/>
        <v>45.945945945945944</v>
      </c>
      <c r="H75" s="25">
        <v>18</v>
      </c>
      <c r="I75" s="5">
        <f t="shared" si="95"/>
        <v>48.648648648648646</v>
      </c>
      <c r="J75" s="28">
        <v>2</v>
      </c>
      <c r="K75" s="5">
        <f t="shared" si="96"/>
        <v>5.4054054054054053</v>
      </c>
      <c r="L75" s="31">
        <v>0</v>
      </c>
      <c r="M75" s="5">
        <f t="shared" si="97"/>
        <v>0</v>
      </c>
      <c r="N75" s="6">
        <f t="shared" si="98"/>
        <v>100</v>
      </c>
      <c r="O75" s="6">
        <f t="shared" si="99"/>
        <v>94.594594594594597</v>
      </c>
      <c r="P75" s="6">
        <f t="shared" si="100"/>
        <v>4.4054054054054053</v>
      </c>
      <c r="Q75" s="6">
        <f t="shared" si="101"/>
        <v>79.027027027027017</v>
      </c>
      <c r="R75" s="40" t="str">
        <f t="shared" si="102"/>
        <v>Допустимо</v>
      </c>
      <c r="S75" s="7"/>
      <c r="T75" s="7"/>
      <c r="U75" s="4">
        <f t="shared" si="103"/>
        <v>42</v>
      </c>
      <c r="V75" s="4">
        <f t="shared" si="104"/>
        <v>37</v>
      </c>
      <c r="W75" s="5">
        <f t="shared" si="105"/>
        <v>88.095238095238088</v>
      </c>
      <c r="X75" s="9">
        <v>13</v>
      </c>
      <c r="Y75" s="5">
        <f t="shared" si="106"/>
        <v>35.135135135135137</v>
      </c>
      <c r="Z75" s="9">
        <v>18</v>
      </c>
      <c r="AA75" s="5">
        <f t="shared" si="107"/>
        <v>48.648648648648646</v>
      </c>
      <c r="AB75" s="9">
        <v>5</v>
      </c>
      <c r="AC75" s="5">
        <f t="shared" si="108"/>
        <v>13.513513513513512</v>
      </c>
      <c r="AD75" s="9">
        <v>1</v>
      </c>
      <c r="AE75" s="5">
        <f t="shared" si="109"/>
        <v>2.7027027027027026</v>
      </c>
      <c r="AF75" s="6">
        <f t="shared" si="110"/>
        <v>97.297297297297291</v>
      </c>
      <c r="AG75" s="6">
        <f t="shared" si="111"/>
        <v>83.783783783783775</v>
      </c>
      <c r="AH75" s="6">
        <f t="shared" si="112"/>
        <v>4.1621621621621623</v>
      </c>
      <c r="AI75" s="6">
        <f t="shared" si="113"/>
        <v>71.567567567567565</v>
      </c>
      <c r="AJ75" s="40" t="str">
        <f t="shared" si="114"/>
        <v>Допустимо</v>
      </c>
    </row>
    <row r="76" spans="1:36" ht="31.5">
      <c r="A76" s="2">
        <v>58</v>
      </c>
      <c r="B76" s="3" t="s">
        <v>89</v>
      </c>
      <c r="C76" s="19">
        <v>13</v>
      </c>
      <c r="D76" s="4">
        <f t="shared" si="92"/>
        <v>11</v>
      </c>
      <c r="E76" s="5">
        <f t="shared" si="93"/>
        <v>84.615384615384613</v>
      </c>
      <c r="F76" s="22">
        <v>3</v>
      </c>
      <c r="G76" s="5">
        <f t="shared" si="94"/>
        <v>27.272727272727273</v>
      </c>
      <c r="H76" s="25">
        <v>2</v>
      </c>
      <c r="I76" s="5">
        <f t="shared" si="95"/>
        <v>18.181818181818183</v>
      </c>
      <c r="J76" s="28">
        <v>5</v>
      </c>
      <c r="K76" s="5">
        <f t="shared" si="96"/>
        <v>45.45454545454546</v>
      </c>
      <c r="L76" s="31">
        <v>1</v>
      </c>
      <c r="M76" s="5">
        <f t="shared" si="97"/>
        <v>9.0909090909090917</v>
      </c>
      <c r="N76" s="6">
        <f t="shared" si="98"/>
        <v>90.909090909090921</v>
      </c>
      <c r="O76" s="6">
        <f t="shared" si="99"/>
        <v>45.45454545454546</v>
      </c>
      <c r="P76" s="6">
        <f t="shared" si="100"/>
        <v>3.6363636363636367</v>
      </c>
      <c r="Q76" s="6">
        <f t="shared" si="101"/>
        <v>56.727272727272734</v>
      </c>
      <c r="R76" s="40" t="str">
        <f t="shared" si="102"/>
        <v>Допустимо</v>
      </c>
      <c r="S76" s="7"/>
      <c r="T76" s="7"/>
      <c r="U76" s="4">
        <f t="shared" si="103"/>
        <v>13</v>
      </c>
      <c r="V76" s="4">
        <f t="shared" si="104"/>
        <v>11</v>
      </c>
      <c r="W76" s="5">
        <f t="shared" si="105"/>
        <v>84.615384615384613</v>
      </c>
      <c r="X76" s="9">
        <v>1</v>
      </c>
      <c r="Y76" s="5">
        <f t="shared" si="106"/>
        <v>9.0909090909090917</v>
      </c>
      <c r="Z76" s="9">
        <v>3</v>
      </c>
      <c r="AA76" s="5">
        <f t="shared" si="107"/>
        <v>27.272727272727273</v>
      </c>
      <c r="AB76" s="9">
        <v>5</v>
      </c>
      <c r="AC76" s="5">
        <f t="shared" si="108"/>
        <v>45.45454545454546</v>
      </c>
      <c r="AD76" s="9">
        <v>2</v>
      </c>
      <c r="AE76" s="5">
        <f t="shared" si="109"/>
        <v>18.181818181818183</v>
      </c>
      <c r="AF76" s="6">
        <f t="shared" si="110"/>
        <v>81.818181818181827</v>
      </c>
      <c r="AG76" s="6">
        <f t="shared" si="111"/>
        <v>36.363636363636367</v>
      </c>
      <c r="AH76" s="6">
        <f t="shared" si="112"/>
        <v>3.2727272727272729</v>
      </c>
      <c r="AI76" s="6">
        <f t="shared" si="113"/>
        <v>45.81818181818182</v>
      </c>
      <c r="AJ76" s="40" t="str">
        <f t="shared" si="114"/>
        <v>Допустимо</v>
      </c>
    </row>
    <row r="77" spans="1:36" ht="31.5">
      <c r="A77" s="2">
        <v>59</v>
      </c>
      <c r="B77" s="3" t="s">
        <v>90</v>
      </c>
      <c r="C77" s="19">
        <v>14</v>
      </c>
      <c r="D77" s="4">
        <f t="shared" si="92"/>
        <v>11</v>
      </c>
      <c r="E77" s="5">
        <f t="shared" si="93"/>
        <v>78.571428571428569</v>
      </c>
      <c r="F77" s="22">
        <v>1</v>
      </c>
      <c r="G77" s="5">
        <f t="shared" si="94"/>
        <v>9.0909090909090917</v>
      </c>
      <c r="H77" s="25">
        <v>2</v>
      </c>
      <c r="I77" s="5">
        <f t="shared" si="95"/>
        <v>18.181818181818183</v>
      </c>
      <c r="J77" s="28">
        <v>4</v>
      </c>
      <c r="K77" s="5">
        <f t="shared" si="96"/>
        <v>36.363636363636367</v>
      </c>
      <c r="L77" s="31">
        <v>4</v>
      </c>
      <c r="M77" s="5">
        <f t="shared" si="97"/>
        <v>36.363636363636367</v>
      </c>
      <c r="N77" s="6">
        <f t="shared" si="98"/>
        <v>63.63636363636364</v>
      </c>
      <c r="O77" s="6">
        <f t="shared" si="99"/>
        <v>27.272727272727273</v>
      </c>
      <c r="P77" s="6">
        <f t="shared" si="100"/>
        <v>3</v>
      </c>
      <c r="Q77" s="6">
        <f t="shared" si="101"/>
        <v>39.63636363636364</v>
      </c>
      <c r="R77" s="40" t="str">
        <f t="shared" si="102"/>
        <v>Допустимо</v>
      </c>
      <c r="S77" s="7"/>
      <c r="T77" s="7"/>
      <c r="U77" s="4">
        <f t="shared" si="103"/>
        <v>14</v>
      </c>
      <c r="V77" s="4">
        <f t="shared" si="104"/>
        <v>11</v>
      </c>
      <c r="W77" s="5">
        <f t="shared" si="105"/>
        <v>78.571428571428569</v>
      </c>
      <c r="X77" s="9">
        <v>2</v>
      </c>
      <c r="Y77" s="5">
        <f t="shared" si="106"/>
        <v>18.181818181818183</v>
      </c>
      <c r="Z77" s="9">
        <v>1</v>
      </c>
      <c r="AA77" s="5">
        <f t="shared" si="107"/>
        <v>9.0909090909090917</v>
      </c>
      <c r="AB77" s="9">
        <v>3</v>
      </c>
      <c r="AC77" s="5">
        <f t="shared" si="108"/>
        <v>27.272727272727273</v>
      </c>
      <c r="AD77" s="9">
        <v>5</v>
      </c>
      <c r="AE77" s="5">
        <f t="shared" si="109"/>
        <v>45.45454545454546</v>
      </c>
      <c r="AF77" s="6">
        <f t="shared" si="110"/>
        <v>54.545454545454547</v>
      </c>
      <c r="AG77" s="6">
        <f t="shared" si="111"/>
        <v>27.272727272727273</v>
      </c>
      <c r="AH77" s="6">
        <f t="shared" si="112"/>
        <v>3</v>
      </c>
      <c r="AI77" s="6">
        <f t="shared" si="113"/>
        <v>41.090909090909101</v>
      </c>
      <c r="AJ77" s="40" t="str">
        <f t="shared" si="114"/>
        <v>Допустимо</v>
      </c>
    </row>
    <row r="78" spans="1:36" ht="63">
      <c r="A78" s="2">
        <v>60</v>
      </c>
      <c r="B78" s="3" t="s">
        <v>91</v>
      </c>
      <c r="C78" s="19">
        <v>74</v>
      </c>
      <c r="D78" s="4">
        <f t="shared" si="92"/>
        <v>60</v>
      </c>
      <c r="E78" s="5">
        <f t="shared" si="93"/>
        <v>81.081081081081081</v>
      </c>
      <c r="F78" s="22">
        <v>20</v>
      </c>
      <c r="G78" s="5">
        <f t="shared" si="94"/>
        <v>33.333333333333336</v>
      </c>
      <c r="H78" s="25">
        <v>25</v>
      </c>
      <c r="I78" s="5">
        <f t="shared" si="95"/>
        <v>41.666666666666671</v>
      </c>
      <c r="J78" s="28">
        <v>12</v>
      </c>
      <c r="K78" s="5">
        <f t="shared" si="96"/>
        <v>20</v>
      </c>
      <c r="L78" s="31">
        <v>3</v>
      </c>
      <c r="M78" s="5">
        <f t="shared" si="97"/>
        <v>5</v>
      </c>
      <c r="N78" s="6">
        <f t="shared" si="98"/>
        <v>95</v>
      </c>
      <c r="O78" s="6">
        <f t="shared" si="99"/>
        <v>75</v>
      </c>
      <c r="P78" s="6">
        <f t="shared" si="100"/>
        <v>4.0333333333333341</v>
      </c>
      <c r="Q78" s="6">
        <f t="shared" si="101"/>
        <v>68</v>
      </c>
      <c r="R78" s="40" t="str">
        <f t="shared" si="102"/>
        <v>Допустимо</v>
      </c>
      <c r="S78" s="7"/>
      <c r="T78" s="7"/>
      <c r="U78" s="4">
        <f t="shared" si="103"/>
        <v>74</v>
      </c>
      <c r="V78" s="4">
        <f t="shared" si="104"/>
        <v>60</v>
      </c>
      <c r="W78" s="5">
        <f t="shared" si="105"/>
        <v>81.081081081081081</v>
      </c>
      <c r="X78" s="9">
        <v>30</v>
      </c>
      <c r="Y78" s="5">
        <f t="shared" si="106"/>
        <v>50</v>
      </c>
      <c r="Z78" s="9">
        <v>16</v>
      </c>
      <c r="AA78" s="5">
        <f t="shared" si="107"/>
        <v>26.666666666666668</v>
      </c>
      <c r="AB78" s="9">
        <v>9</v>
      </c>
      <c r="AC78" s="5">
        <f t="shared" si="108"/>
        <v>15</v>
      </c>
      <c r="AD78" s="9">
        <v>5</v>
      </c>
      <c r="AE78" s="5">
        <f t="shared" si="109"/>
        <v>8.3333333333333339</v>
      </c>
      <c r="AF78" s="6">
        <f t="shared" si="110"/>
        <v>91.666666666666671</v>
      </c>
      <c r="AG78" s="6">
        <f t="shared" si="111"/>
        <v>76.666666666666671</v>
      </c>
      <c r="AH78" s="6">
        <f t="shared" si="112"/>
        <v>4.1833333333333336</v>
      </c>
      <c r="AI78" s="6">
        <f t="shared" si="113"/>
        <v>73.800000000000011</v>
      </c>
      <c r="AJ78" s="40" t="str">
        <f t="shared" si="114"/>
        <v>Допустимо</v>
      </c>
    </row>
    <row r="79" spans="1:36" ht="31.5">
      <c r="A79" s="2">
        <v>61</v>
      </c>
      <c r="B79" s="3" t="s">
        <v>92</v>
      </c>
      <c r="C79" s="19">
        <v>26</v>
      </c>
      <c r="D79" s="4">
        <f t="shared" si="92"/>
        <v>25</v>
      </c>
      <c r="E79" s="5">
        <f t="shared" si="93"/>
        <v>96.15384615384616</v>
      </c>
      <c r="F79" s="22">
        <v>6</v>
      </c>
      <c r="G79" s="5">
        <f t="shared" si="94"/>
        <v>24</v>
      </c>
      <c r="H79" s="25">
        <v>12</v>
      </c>
      <c r="I79" s="5">
        <f t="shared" si="95"/>
        <v>48</v>
      </c>
      <c r="J79" s="28">
        <v>7</v>
      </c>
      <c r="K79" s="5">
        <f t="shared" si="96"/>
        <v>28</v>
      </c>
      <c r="L79" s="31">
        <v>0</v>
      </c>
      <c r="M79" s="5">
        <f t="shared" si="97"/>
        <v>0</v>
      </c>
      <c r="N79" s="6">
        <f t="shared" si="98"/>
        <v>100</v>
      </c>
      <c r="O79" s="6">
        <f t="shared" si="99"/>
        <v>72</v>
      </c>
      <c r="P79" s="6">
        <f t="shared" si="100"/>
        <v>3.96</v>
      </c>
      <c r="Q79" s="6">
        <f t="shared" si="101"/>
        <v>64.8</v>
      </c>
      <c r="R79" s="40" t="str">
        <f t="shared" si="102"/>
        <v>Допустимо</v>
      </c>
      <c r="S79" s="7"/>
      <c r="T79" s="7"/>
      <c r="U79" s="4">
        <f t="shared" si="103"/>
        <v>26</v>
      </c>
      <c r="V79" s="4">
        <f t="shared" si="104"/>
        <v>25</v>
      </c>
      <c r="W79" s="5">
        <f t="shared" si="105"/>
        <v>96.15384615384616</v>
      </c>
      <c r="X79" s="9">
        <v>5</v>
      </c>
      <c r="Y79" s="5">
        <f t="shared" si="106"/>
        <v>20</v>
      </c>
      <c r="Z79" s="9">
        <v>9</v>
      </c>
      <c r="AA79" s="5">
        <f t="shared" si="107"/>
        <v>36</v>
      </c>
      <c r="AB79" s="9">
        <v>11</v>
      </c>
      <c r="AC79" s="5">
        <f t="shared" si="108"/>
        <v>44</v>
      </c>
      <c r="AD79" s="9">
        <v>0</v>
      </c>
      <c r="AE79" s="5">
        <f t="shared" si="109"/>
        <v>0</v>
      </c>
      <c r="AF79" s="6">
        <f t="shared" si="110"/>
        <v>100</v>
      </c>
      <c r="AG79" s="6">
        <f t="shared" si="111"/>
        <v>56</v>
      </c>
      <c r="AH79" s="6">
        <f t="shared" si="112"/>
        <v>3.76</v>
      </c>
      <c r="AI79" s="6">
        <f t="shared" si="113"/>
        <v>58.879999999999995</v>
      </c>
      <c r="AJ79" s="40" t="str">
        <f t="shared" si="114"/>
        <v>Допустимо</v>
      </c>
    </row>
    <row r="80" spans="1:36" ht="31.5">
      <c r="A80" s="2">
        <v>62</v>
      </c>
      <c r="B80" s="3" t="s">
        <v>93</v>
      </c>
      <c r="C80" s="19">
        <v>31</v>
      </c>
      <c r="D80" s="4">
        <f t="shared" si="92"/>
        <v>29</v>
      </c>
      <c r="E80" s="5">
        <f t="shared" si="93"/>
        <v>93.548387096774192</v>
      </c>
      <c r="F80" s="22">
        <v>6</v>
      </c>
      <c r="G80" s="5">
        <f t="shared" si="94"/>
        <v>20.689655172413794</v>
      </c>
      <c r="H80" s="25">
        <v>9</v>
      </c>
      <c r="I80" s="5">
        <f t="shared" si="95"/>
        <v>31.034482758620687</v>
      </c>
      <c r="J80" s="28">
        <v>11</v>
      </c>
      <c r="K80" s="5">
        <f t="shared" si="96"/>
        <v>37.931034482758619</v>
      </c>
      <c r="L80" s="31">
        <v>3</v>
      </c>
      <c r="M80" s="5">
        <f t="shared" si="97"/>
        <v>10.344827586206897</v>
      </c>
      <c r="N80" s="6">
        <f t="shared" si="98"/>
        <v>89.655172413793096</v>
      </c>
      <c r="O80" s="6">
        <f t="shared" si="99"/>
        <v>51.724137931034477</v>
      </c>
      <c r="P80" s="6">
        <f t="shared" si="100"/>
        <v>3.6206896551724133</v>
      </c>
      <c r="Q80" s="6">
        <f t="shared" si="101"/>
        <v>55.862068965517238</v>
      </c>
      <c r="R80" s="40" t="str">
        <f t="shared" si="102"/>
        <v>Допустимо</v>
      </c>
      <c r="S80" s="7"/>
      <c r="T80" s="7"/>
      <c r="U80" s="4">
        <f t="shared" si="103"/>
        <v>31</v>
      </c>
      <c r="V80" s="4">
        <f t="shared" si="104"/>
        <v>29</v>
      </c>
      <c r="W80" s="5">
        <f t="shared" si="105"/>
        <v>93.548387096774192</v>
      </c>
      <c r="X80" s="9">
        <v>2</v>
      </c>
      <c r="Y80" s="5">
        <f t="shared" si="106"/>
        <v>6.8965517241379306</v>
      </c>
      <c r="Z80" s="9">
        <v>17</v>
      </c>
      <c r="AA80" s="5">
        <f t="shared" si="107"/>
        <v>58.620689655172413</v>
      </c>
      <c r="AB80" s="9">
        <v>9</v>
      </c>
      <c r="AC80" s="5">
        <f t="shared" si="108"/>
        <v>31.034482758620687</v>
      </c>
      <c r="AD80" s="9">
        <v>1</v>
      </c>
      <c r="AE80" s="5">
        <f t="shared" si="109"/>
        <v>3.4482758620689653</v>
      </c>
      <c r="AF80" s="6">
        <f t="shared" si="110"/>
        <v>96.551724137931032</v>
      </c>
      <c r="AG80" s="6">
        <f t="shared" si="111"/>
        <v>65.517241379310335</v>
      </c>
      <c r="AH80" s="6">
        <f t="shared" si="112"/>
        <v>3.6896551724137931</v>
      </c>
      <c r="AI80" s="6">
        <f t="shared" si="113"/>
        <v>56.137931034482762</v>
      </c>
      <c r="AJ80" s="40" t="str">
        <f t="shared" si="114"/>
        <v>Допустимо</v>
      </c>
    </row>
    <row r="81" spans="1:36" ht="47.25">
      <c r="A81" s="2">
        <v>63</v>
      </c>
      <c r="B81" s="3" t="s">
        <v>94</v>
      </c>
      <c r="C81" s="19">
        <v>70</v>
      </c>
      <c r="D81" s="4">
        <f t="shared" si="92"/>
        <v>66</v>
      </c>
      <c r="E81" s="5">
        <f t="shared" si="93"/>
        <v>94.285714285714292</v>
      </c>
      <c r="F81" s="22">
        <v>30</v>
      </c>
      <c r="G81" s="5">
        <f t="shared" si="94"/>
        <v>45.454545454545453</v>
      </c>
      <c r="H81" s="25">
        <v>24</v>
      </c>
      <c r="I81" s="5">
        <f t="shared" si="95"/>
        <v>36.36363636363636</v>
      </c>
      <c r="J81" s="28">
        <v>11</v>
      </c>
      <c r="K81" s="5">
        <f t="shared" si="96"/>
        <v>16.666666666666668</v>
      </c>
      <c r="L81" s="31">
        <v>1</v>
      </c>
      <c r="M81" s="5">
        <f t="shared" si="97"/>
        <v>1.5151515151515151</v>
      </c>
      <c r="N81" s="6">
        <f t="shared" si="98"/>
        <v>98.484848484848484</v>
      </c>
      <c r="O81" s="6">
        <f t="shared" si="99"/>
        <v>81.818181818181813</v>
      </c>
      <c r="P81" s="6">
        <f t="shared" si="100"/>
        <v>4.2575757575757578</v>
      </c>
      <c r="Q81" s="6">
        <f t="shared" si="101"/>
        <v>74.969696969696969</v>
      </c>
      <c r="R81" s="40" t="str">
        <f t="shared" si="102"/>
        <v>Допустимо</v>
      </c>
      <c r="S81" s="7"/>
      <c r="T81" s="7"/>
      <c r="U81" s="4">
        <f t="shared" si="103"/>
        <v>70</v>
      </c>
      <c r="V81" s="4">
        <f t="shared" si="104"/>
        <v>66</v>
      </c>
      <c r="W81" s="5">
        <f t="shared" si="105"/>
        <v>94.285714285714292</v>
      </c>
      <c r="X81" s="9">
        <v>24</v>
      </c>
      <c r="Y81" s="5">
        <f t="shared" si="106"/>
        <v>36.36363636363636</v>
      </c>
      <c r="Z81" s="9">
        <v>20</v>
      </c>
      <c r="AA81" s="5">
        <f t="shared" si="107"/>
        <v>30.303030303030305</v>
      </c>
      <c r="AB81" s="9">
        <v>16</v>
      </c>
      <c r="AC81" s="5">
        <f t="shared" si="108"/>
        <v>24.242424242424242</v>
      </c>
      <c r="AD81" s="9">
        <v>6</v>
      </c>
      <c r="AE81" s="5">
        <f t="shared" si="109"/>
        <v>9.0909090909090899</v>
      </c>
      <c r="AF81" s="6">
        <f t="shared" si="110"/>
        <v>90.909090909090907</v>
      </c>
      <c r="AG81" s="6">
        <f t="shared" si="111"/>
        <v>66.666666666666671</v>
      </c>
      <c r="AH81" s="6">
        <f t="shared" si="112"/>
        <v>3.9393939393939394</v>
      </c>
      <c r="AI81" s="6">
        <f t="shared" si="113"/>
        <v>65.939393939393938</v>
      </c>
      <c r="AJ81" s="40" t="str">
        <f t="shared" si="114"/>
        <v>Допустимо</v>
      </c>
    </row>
    <row r="82" spans="1:36" ht="31.5">
      <c r="A82" s="2">
        <v>64</v>
      </c>
      <c r="B82" s="3" t="s">
        <v>95</v>
      </c>
      <c r="C82" s="19">
        <v>64</v>
      </c>
      <c r="D82" s="4">
        <f t="shared" si="92"/>
        <v>58</v>
      </c>
      <c r="E82" s="5">
        <f t="shared" si="93"/>
        <v>90.625</v>
      </c>
      <c r="F82" s="22">
        <v>12</v>
      </c>
      <c r="G82" s="5">
        <f t="shared" si="94"/>
        <v>20.689655172413794</v>
      </c>
      <c r="H82" s="25">
        <v>25</v>
      </c>
      <c r="I82" s="5">
        <f t="shared" si="95"/>
        <v>43.103448275862064</v>
      </c>
      <c r="J82" s="28">
        <v>16</v>
      </c>
      <c r="K82" s="5">
        <f t="shared" si="96"/>
        <v>27.586206896551722</v>
      </c>
      <c r="L82" s="31">
        <v>5</v>
      </c>
      <c r="M82" s="5">
        <f t="shared" si="97"/>
        <v>8.6206896551724128</v>
      </c>
      <c r="N82" s="6">
        <f t="shared" si="98"/>
        <v>91.379310344827587</v>
      </c>
      <c r="O82" s="6">
        <f t="shared" si="99"/>
        <v>63.793103448275858</v>
      </c>
      <c r="P82" s="6">
        <f t="shared" si="100"/>
        <v>3.7586206896551722</v>
      </c>
      <c r="Q82" s="6">
        <f t="shared" si="101"/>
        <v>59.586206896551715</v>
      </c>
      <c r="R82" s="40" t="str">
        <f t="shared" si="102"/>
        <v>Допустимо</v>
      </c>
      <c r="S82" s="7"/>
      <c r="T82" s="7"/>
      <c r="U82" s="4">
        <f t="shared" si="103"/>
        <v>64</v>
      </c>
      <c r="V82" s="4">
        <f t="shared" si="104"/>
        <v>58</v>
      </c>
      <c r="W82" s="5">
        <f t="shared" si="105"/>
        <v>90.625</v>
      </c>
      <c r="X82" s="9">
        <v>11</v>
      </c>
      <c r="Y82" s="5">
        <f t="shared" si="106"/>
        <v>18.96551724137931</v>
      </c>
      <c r="Z82" s="9">
        <v>26</v>
      </c>
      <c r="AA82" s="5">
        <f t="shared" si="107"/>
        <v>44.827586206896548</v>
      </c>
      <c r="AB82" s="9">
        <v>16</v>
      </c>
      <c r="AC82" s="5">
        <f t="shared" si="108"/>
        <v>27.586206896551722</v>
      </c>
      <c r="AD82" s="9">
        <v>5</v>
      </c>
      <c r="AE82" s="5">
        <f t="shared" si="109"/>
        <v>8.6206896551724128</v>
      </c>
      <c r="AF82" s="6">
        <f t="shared" si="110"/>
        <v>91.379310344827587</v>
      </c>
      <c r="AG82" s="6">
        <f t="shared" si="111"/>
        <v>63.793103448275858</v>
      </c>
      <c r="AH82" s="6">
        <f t="shared" si="112"/>
        <v>3.7413793103448274</v>
      </c>
      <c r="AI82" s="6">
        <f t="shared" si="113"/>
        <v>58.965517241379303</v>
      </c>
      <c r="AJ82" s="40" t="str">
        <f t="shared" si="114"/>
        <v>Допустимо</v>
      </c>
    </row>
    <row r="83" spans="1:36" ht="15.75">
      <c r="A83" s="2">
        <v>65</v>
      </c>
      <c r="B83" s="3" t="s">
        <v>96</v>
      </c>
      <c r="C83" s="19">
        <v>42</v>
      </c>
      <c r="D83" s="4">
        <f t="shared" si="92"/>
        <v>37</v>
      </c>
      <c r="E83" s="5">
        <f t="shared" si="93"/>
        <v>88.095238095238088</v>
      </c>
      <c r="F83" s="22">
        <v>6</v>
      </c>
      <c r="G83" s="5">
        <f t="shared" si="94"/>
        <v>16.216216216216218</v>
      </c>
      <c r="H83" s="25">
        <v>20</v>
      </c>
      <c r="I83" s="5">
        <f t="shared" si="95"/>
        <v>54.054054054054049</v>
      </c>
      <c r="J83" s="28">
        <v>11</v>
      </c>
      <c r="K83" s="5">
        <f t="shared" si="96"/>
        <v>29.72972972972973</v>
      </c>
      <c r="L83" s="31">
        <v>0</v>
      </c>
      <c r="M83" s="5">
        <f t="shared" si="97"/>
        <v>0</v>
      </c>
      <c r="N83" s="6">
        <f t="shared" si="98"/>
        <v>100</v>
      </c>
      <c r="O83" s="6">
        <f t="shared" si="99"/>
        <v>70.270270270270274</v>
      </c>
      <c r="P83" s="6">
        <f t="shared" si="100"/>
        <v>3.8648648648648645</v>
      </c>
      <c r="Q83" s="6">
        <f t="shared" si="101"/>
        <v>61.513513513513516</v>
      </c>
      <c r="R83" s="40" t="str">
        <f t="shared" si="102"/>
        <v>Допустимо</v>
      </c>
      <c r="S83" s="7"/>
      <c r="T83" s="7"/>
      <c r="U83" s="4">
        <f t="shared" si="103"/>
        <v>42</v>
      </c>
      <c r="V83" s="4">
        <f t="shared" si="104"/>
        <v>37</v>
      </c>
      <c r="W83" s="5">
        <f t="shared" si="105"/>
        <v>88.095238095238088</v>
      </c>
      <c r="X83" s="9">
        <v>7</v>
      </c>
      <c r="Y83" s="5">
        <f t="shared" si="106"/>
        <v>18.918918918918919</v>
      </c>
      <c r="Z83" s="9">
        <v>18</v>
      </c>
      <c r="AA83" s="5">
        <f t="shared" si="107"/>
        <v>48.648648648648646</v>
      </c>
      <c r="AB83" s="9">
        <v>11</v>
      </c>
      <c r="AC83" s="5">
        <f t="shared" si="108"/>
        <v>29.72972972972973</v>
      </c>
      <c r="AD83" s="9">
        <v>1</v>
      </c>
      <c r="AE83" s="5">
        <f t="shared" si="109"/>
        <v>2.7027027027027026</v>
      </c>
      <c r="AF83" s="6">
        <f t="shared" si="110"/>
        <v>97.297297297297291</v>
      </c>
      <c r="AG83" s="6">
        <f t="shared" si="111"/>
        <v>67.567567567567565</v>
      </c>
      <c r="AH83" s="6">
        <f t="shared" si="112"/>
        <v>3.8378378378378373</v>
      </c>
      <c r="AI83" s="6">
        <f t="shared" si="113"/>
        <v>61.189189189189186</v>
      </c>
      <c r="AJ83" s="40" t="str">
        <f t="shared" si="114"/>
        <v>Допустимо</v>
      </c>
    </row>
    <row r="84" spans="1:36" ht="31.5">
      <c r="A84" s="2">
        <v>66</v>
      </c>
      <c r="B84" s="3" t="s">
        <v>97</v>
      </c>
      <c r="C84" s="19">
        <v>36</v>
      </c>
      <c r="D84" s="4">
        <f t="shared" si="92"/>
        <v>31</v>
      </c>
      <c r="E84" s="5">
        <f t="shared" si="93"/>
        <v>86.111111111111114</v>
      </c>
      <c r="F84" s="22">
        <v>11</v>
      </c>
      <c r="G84" s="5">
        <f t="shared" si="94"/>
        <v>35.483870967741936</v>
      </c>
      <c r="H84" s="25">
        <v>14</v>
      </c>
      <c r="I84" s="5">
        <f t="shared" si="95"/>
        <v>45.161290322580641</v>
      </c>
      <c r="J84" s="28">
        <v>6</v>
      </c>
      <c r="K84" s="5">
        <f t="shared" si="96"/>
        <v>19.354838709677416</v>
      </c>
      <c r="L84" s="31">
        <v>0</v>
      </c>
      <c r="M84" s="5">
        <f t="shared" si="97"/>
        <v>0</v>
      </c>
      <c r="N84" s="6">
        <f t="shared" si="98"/>
        <v>100</v>
      </c>
      <c r="O84" s="6">
        <f t="shared" si="99"/>
        <v>80.645161290322577</v>
      </c>
      <c r="P84" s="6">
        <f t="shared" si="100"/>
        <v>4.161290322580645</v>
      </c>
      <c r="Q84" s="6">
        <f t="shared" si="101"/>
        <v>71.354838709677423</v>
      </c>
      <c r="R84" s="40" t="str">
        <f t="shared" si="102"/>
        <v>Допустимо</v>
      </c>
      <c r="S84" s="7"/>
      <c r="T84" s="7"/>
      <c r="U84" s="4">
        <f t="shared" si="103"/>
        <v>36</v>
      </c>
      <c r="V84" s="4">
        <f t="shared" si="104"/>
        <v>31</v>
      </c>
      <c r="W84" s="5">
        <f t="shared" si="105"/>
        <v>86.111111111111114</v>
      </c>
      <c r="X84" s="9">
        <v>10</v>
      </c>
      <c r="Y84" s="5">
        <f t="shared" si="106"/>
        <v>32.258064516129032</v>
      </c>
      <c r="Z84" s="9">
        <v>16</v>
      </c>
      <c r="AA84" s="5">
        <f t="shared" si="107"/>
        <v>51.612903225806448</v>
      </c>
      <c r="AB84" s="9">
        <v>5</v>
      </c>
      <c r="AC84" s="5">
        <f t="shared" si="108"/>
        <v>16.129032258064516</v>
      </c>
      <c r="AD84" s="9">
        <v>0</v>
      </c>
      <c r="AE84" s="5">
        <f t="shared" si="109"/>
        <v>0</v>
      </c>
      <c r="AF84" s="6">
        <f t="shared" si="110"/>
        <v>100</v>
      </c>
      <c r="AG84" s="6">
        <f t="shared" si="111"/>
        <v>83.870967741935473</v>
      </c>
      <c r="AH84" s="6">
        <f t="shared" si="112"/>
        <v>4.161290322580645</v>
      </c>
      <c r="AI84" s="6">
        <f t="shared" si="113"/>
        <v>71.096774193548384</v>
      </c>
      <c r="AJ84" s="40" t="str">
        <f t="shared" si="114"/>
        <v>Допустимо</v>
      </c>
    </row>
    <row r="85" spans="1:36" ht="15.75">
      <c r="A85" s="7"/>
      <c r="B85" s="1" t="s">
        <v>98</v>
      </c>
      <c r="C85" s="8">
        <f>SUM(C65:C84)</f>
        <v>514</v>
      </c>
      <c r="D85" s="8">
        <f>SUM(D65:D84)</f>
        <v>456</v>
      </c>
      <c r="E85" s="6">
        <f t="shared" si="93"/>
        <v>88.715953307392994</v>
      </c>
      <c r="F85" s="8">
        <f>SUM(F65:F84)</f>
        <v>130</v>
      </c>
      <c r="G85" s="6">
        <f t="shared" si="94"/>
        <v>28.508771929824558</v>
      </c>
      <c r="H85" s="8">
        <f>SUM(H65:H84)</f>
        <v>187</v>
      </c>
      <c r="I85" s="6">
        <f t="shared" si="95"/>
        <v>41.008771929824562</v>
      </c>
      <c r="J85" s="8">
        <f>SUM(J65:J84)</f>
        <v>119</v>
      </c>
      <c r="K85" s="6">
        <f t="shared" si="96"/>
        <v>26.096491228070175</v>
      </c>
      <c r="L85" s="8">
        <f>SUM(L65:L84)</f>
        <v>20</v>
      </c>
      <c r="M85" s="6">
        <f t="shared" si="97"/>
        <v>4.3859649122807012</v>
      </c>
      <c r="N85" s="6">
        <f t="shared" si="98"/>
        <v>95.614035087719287</v>
      </c>
      <c r="O85" s="6">
        <f t="shared" si="99"/>
        <v>69.517543859649123</v>
      </c>
      <c r="P85" s="6">
        <f t="shared" si="100"/>
        <v>3.9364035087719298</v>
      </c>
      <c r="Q85" s="6">
        <f t="shared" si="101"/>
        <v>64.850877192982452</v>
      </c>
      <c r="S85" s="7"/>
      <c r="T85" s="7"/>
      <c r="U85" s="8">
        <f>SUM(U65:U84)</f>
        <v>514</v>
      </c>
      <c r="V85" s="8">
        <f>SUM(V65:V84)</f>
        <v>456</v>
      </c>
      <c r="W85" s="6">
        <f t="shared" si="105"/>
        <v>88.715953307392994</v>
      </c>
      <c r="X85" s="8">
        <f>SUM(X65:X84)</f>
        <v>126</v>
      </c>
      <c r="Y85" s="6">
        <f t="shared" si="106"/>
        <v>27.631578947368421</v>
      </c>
      <c r="Z85" s="8">
        <f>SUM(Z65:Z84)</f>
        <v>184</v>
      </c>
      <c r="AA85" s="6">
        <f t="shared" si="107"/>
        <v>40.350877192982452</v>
      </c>
      <c r="AB85" s="8">
        <f>SUM(AB65:AB84)</f>
        <v>115</v>
      </c>
      <c r="AC85" s="6">
        <f t="shared" si="108"/>
        <v>25.219298245614034</v>
      </c>
      <c r="AD85" s="8">
        <f>SUM(AD65:AD84)</f>
        <v>31</v>
      </c>
      <c r="AE85" s="6">
        <f t="shared" si="109"/>
        <v>6.7982456140350873</v>
      </c>
      <c r="AF85" s="6">
        <f t="shared" si="110"/>
        <v>93.201754385964904</v>
      </c>
      <c r="AG85" s="6">
        <f t="shared" si="111"/>
        <v>67.982456140350877</v>
      </c>
      <c r="AH85" s="6">
        <f t="shared" si="112"/>
        <v>3.8881578947368416</v>
      </c>
      <c r="AI85" s="6">
        <f t="shared" si="113"/>
        <v>63.622807017543842</v>
      </c>
    </row>
    <row r="86" spans="1:36">
      <c r="A86" s="38" t="s">
        <v>99</v>
      </c>
      <c r="B86" s="38" t="s">
        <v>99</v>
      </c>
      <c r="C86" s="39" t="s">
        <v>99</v>
      </c>
      <c r="D86" s="38" t="s">
        <v>99</v>
      </c>
      <c r="E86" s="38" t="s">
        <v>99</v>
      </c>
      <c r="F86" s="39" t="s">
        <v>99</v>
      </c>
      <c r="G86" s="38" t="s">
        <v>99</v>
      </c>
      <c r="H86" s="39" t="s">
        <v>99</v>
      </c>
      <c r="I86" s="38" t="s">
        <v>99</v>
      </c>
      <c r="J86" s="39" t="s">
        <v>99</v>
      </c>
      <c r="K86" s="38" t="s">
        <v>99</v>
      </c>
      <c r="L86" s="39" t="s">
        <v>99</v>
      </c>
      <c r="M86" s="38" t="s">
        <v>99</v>
      </c>
      <c r="N86" s="38" t="s">
        <v>99</v>
      </c>
      <c r="O86" s="38" t="s">
        <v>99</v>
      </c>
      <c r="P86" s="38" t="s">
        <v>99</v>
      </c>
      <c r="Q86" s="38" t="s">
        <v>99</v>
      </c>
      <c r="S86" s="38" t="s">
        <v>21</v>
      </c>
      <c r="T86" s="38" t="s">
        <v>21</v>
      </c>
      <c r="U86" s="38" t="s">
        <v>21</v>
      </c>
      <c r="V86" s="38" t="s">
        <v>21</v>
      </c>
      <c r="W86" s="38" t="s">
        <v>21</v>
      </c>
      <c r="X86" s="39" t="s">
        <v>21</v>
      </c>
      <c r="Y86" s="38" t="s">
        <v>21</v>
      </c>
      <c r="Z86" s="39" t="s">
        <v>21</v>
      </c>
      <c r="AA86" s="38" t="s">
        <v>21</v>
      </c>
      <c r="AB86" s="39" t="s">
        <v>21</v>
      </c>
      <c r="AC86" s="38" t="s">
        <v>21</v>
      </c>
      <c r="AD86" s="39" t="s">
        <v>21</v>
      </c>
      <c r="AE86" s="38" t="s">
        <v>21</v>
      </c>
      <c r="AF86" s="38" t="s">
        <v>21</v>
      </c>
      <c r="AG86" s="38" t="s">
        <v>21</v>
      </c>
      <c r="AH86" s="38" t="s">
        <v>21</v>
      </c>
      <c r="AI86" s="38" t="s">
        <v>21</v>
      </c>
    </row>
    <row r="87" spans="1:36" ht="31.5">
      <c r="A87" s="2">
        <v>67</v>
      </c>
      <c r="B87" s="3" t="s">
        <v>100</v>
      </c>
      <c r="C87" s="31">
        <v>42</v>
      </c>
      <c r="D87" s="4">
        <f t="shared" ref="D87:D111" si="115">F87+H87+J87+L87</f>
        <v>40</v>
      </c>
      <c r="E87" s="5">
        <f t="shared" ref="E87:E112" si="116">100/C87*D87</f>
        <v>95.238095238095241</v>
      </c>
      <c r="F87" s="9">
        <v>6</v>
      </c>
      <c r="G87" s="5">
        <f t="shared" ref="G87:G112" si="117">100/D87*F87</f>
        <v>15</v>
      </c>
      <c r="H87" s="9">
        <v>12</v>
      </c>
      <c r="I87" s="5">
        <f t="shared" ref="I87:I112" si="118">100/D87*H87</f>
        <v>30</v>
      </c>
      <c r="J87" s="9">
        <v>14</v>
      </c>
      <c r="K87" s="5">
        <f t="shared" ref="K87:K112" si="119">100/D87*J87</f>
        <v>35</v>
      </c>
      <c r="L87" s="9">
        <v>8</v>
      </c>
      <c r="M87" s="5">
        <f t="shared" ref="M87:M112" si="120">100/D87*L87</f>
        <v>20</v>
      </c>
      <c r="N87" s="6">
        <f t="shared" ref="N87:N112" si="121">100/D87*(F87+H87+J87)</f>
        <v>80</v>
      </c>
      <c r="O87" s="6">
        <f t="shared" ref="O87:O112" si="122">100/D87*(F87+H87)</f>
        <v>45</v>
      </c>
      <c r="P87" s="6">
        <f t="shared" ref="P87:P112" si="123">100/D87*(5*F87+4*H87+3*J87+2*L87)/100</f>
        <v>3.4</v>
      </c>
      <c r="Q87" s="6">
        <f t="shared" ref="Q87:Q112" si="124">100/D87*(1*F87+0.64*H87+0.36*J87+0.16*L87)</f>
        <v>50</v>
      </c>
      <c r="R87" s="40" t="str">
        <f t="shared" ref="R87:R111" si="125">IF(C87&lt;D87,"Введено не верное количество отметок","Допустимо")</f>
        <v>Допустимо</v>
      </c>
      <c r="S87" s="7"/>
      <c r="T87" s="7"/>
      <c r="U87" s="4">
        <f t="shared" ref="U87:U111" si="126">C87</f>
        <v>42</v>
      </c>
      <c r="V87" s="4">
        <f t="shared" ref="V87:V111" si="127">X87+Z87+AB87+AD87</f>
        <v>40</v>
      </c>
      <c r="W87" s="5">
        <f t="shared" ref="W87:W112" si="128">100/U87*V87</f>
        <v>95.238095238095241</v>
      </c>
      <c r="X87" s="9">
        <v>5</v>
      </c>
      <c r="Y87" s="5">
        <f t="shared" ref="Y87:Y112" si="129">100/V87*X87</f>
        <v>12.5</v>
      </c>
      <c r="Z87" s="9">
        <v>15</v>
      </c>
      <c r="AA87" s="5">
        <f t="shared" ref="AA87:AA112" si="130">100/V87*Z87</f>
        <v>37.5</v>
      </c>
      <c r="AB87" s="9">
        <v>14</v>
      </c>
      <c r="AC87" s="5">
        <f t="shared" ref="AC87:AC112" si="131">100/V87*AB87</f>
        <v>35</v>
      </c>
      <c r="AD87" s="9">
        <v>6</v>
      </c>
      <c r="AE87" s="5">
        <f t="shared" ref="AE87:AE112" si="132">100/V87*AD87</f>
        <v>15</v>
      </c>
      <c r="AF87" s="6">
        <f t="shared" ref="AF87:AF112" si="133">100/V87*(X87+Z87+AB87)</f>
        <v>85</v>
      </c>
      <c r="AG87" s="6">
        <f t="shared" ref="AG87:AG112" si="134">100/V87*(X87+Z87)</f>
        <v>50</v>
      </c>
      <c r="AH87" s="6">
        <f t="shared" ref="AH87:AH112" si="135">100/V87*(5*X87+4*Z87+3*AB87+2*AD87)/100</f>
        <v>3.4750000000000001</v>
      </c>
      <c r="AI87" s="6">
        <f t="shared" ref="AI87:AI112" si="136">100/V87*(1*X87+0.64*Z87+0.36*AB87+0.16*AD87)</f>
        <v>51.5</v>
      </c>
      <c r="AJ87" s="40" t="str">
        <f t="shared" ref="AJ87:AJ111" si="137">IF(U87&lt;V87,"Введено не верное количество отметок","Допустимо")</f>
        <v>Допустимо</v>
      </c>
    </row>
    <row r="88" spans="1:36" ht="31.5">
      <c r="A88" s="2">
        <v>68</v>
      </c>
      <c r="B88" s="3" t="s">
        <v>101</v>
      </c>
      <c r="C88" s="31">
        <v>5</v>
      </c>
      <c r="D88" s="4">
        <f t="shared" si="115"/>
        <v>5</v>
      </c>
      <c r="E88" s="5">
        <f t="shared" si="116"/>
        <v>100</v>
      </c>
      <c r="F88" s="9">
        <v>0</v>
      </c>
      <c r="G88" s="5">
        <f t="shared" si="117"/>
        <v>0</v>
      </c>
      <c r="H88" s="9">
        <v>3</v>
      </c>
      <c r="I88" s="5">
        <f t="shared" si="118"/>
        <v>60</v>
      </c>
      <c r="J88" s="9">
        <v>2</v>
      </c>
      <c r="K88" s="5">
        <f t="shared" si="119"/>
        <v>40</v>
      </c>
      <c r="L88" s="9">
        <v>0</v>
      </c>
      <c r="M88" s="5">
        <f t="shared" si="120"/>
        <v>0</v>
      </c>
      <c r="N88" s="6">
        <f t="shared" si="121"/>
        <v>100</v>
      </c>
      <c r="O88" s="6">
        <f t="shared" si="122"/>
        <v>60</v>
      </c>
      <c r="P88" s="6">
        <f t="shared" si="123"/>
        <v>3.6</v>
      </c>
      <c r="Q88" s="6">
        <f t="shared" si="124"/>
        <v>52.8</v>
      </c>
      <c r="R88" s="40" t="str">
        <f t="shared" si="125"/>
        <v>Допустимо</v>
      </c>
      <c r="S88" s="7"/>
      <c r="T88" s="7"/>
      <c r="U88" s="4">
        <f t="shared" si="126"/>
        <v>5</v>
      </c>
      <c r="V88" s="4">
        <f t="shared" si="127"/>
        <v>5</v>
      </c>
      <c r="W88" s="5">
        <f t="shared" si="128"/>
        <v>100</v>
      </c>
      <c r="X88" s="9">
        <v>1</v>
      </c>
      <c r="Y88" s="5">
        <f t="shared" si="129"/>
        <v>20</v>
      </c>
      <c r="Z88" s="9">
        <v>3</v>
      </c>
      <c r="AA88" s="5">
        <f t="shared" si="130"/>
        <v>60</v>
      </c>
      <c r="AB88" s="9">
        <v>0</v>
      </c>
      <c r="AC88" s="5">
        <f t="shared" si="131"/>
        <v>0</v>
      </c>
      <c r="AD88" s="9">
        <v>1</v>
      </c>
      <c r="AE88" s="5">
        <f t="shared" si="132"/>
        <v>20</v>
      </c>
      <c r="AF88" s="6">
        <f t="shared" si="133"/>
        <v>80</v>
      </c>
      <c r="AG88" s="6">
        <f t="shared" si="134"/>
        <v>80</v>
      </c>
      <c r="AH88" s="6">
        <f t="shared" si="135"/>
        <v>3.8</v>
      </c>
      <c r="AI88" s="6">
        <f t="shared" si="136"/>
        <v>61.6</v>
      </c>
      <c r="AJ88" s="40" t="str">
        <f t="shared" si="137"/>
        <v>Допустимо</v>
      </c>
    </row>
    <row r="89" spans="1:36" ht="31.5">
      <c r="A89" s="2">
        <v>69</v>
      </c>
      <c r="B89" s="3" t="s">
        <v>102</v>
      </c>
      <c r="C89" s="31">
        <v>16</v>
      </c>
      <c r="D89" s="4">
        <f t="shared" si="115"/>
        <v>15</v>
      </c>
      <c r="E89" s="5">
        <f t="shared" si="116"/>
        <v>93.75</v>
      </c>
      <c r="F89" s="9">
        <v>5</v>
      </c>
      <c r="G89" s="5">
        <f t="shared" si="117"/>
        <v>33.333333333333336</v>
      </c>
      <c r="H89" s="9">
        <v>3</v>
      </c>
      <c r="I89" s="5">
        <f t="shared" si="118"/>
        <v>20</v>
      </c>
      <c r="J89" s="9">
        <v>4</v>
      </c>
      <c r="K89" s="5">
        <f t="shared" si="119"/>
        <v>26.666666666666668</v>
      </c>
      <c r="L89" s="9">
        <v>3</v>
      </c>
      <c r="M89" s="5">
        <f t="shared" si="120"/>
        <v>20</v>
      </c>
      <c r="N89" s="6">
        <f t="shared" si="121"/>
        <v>80</v>
      </c>
      <c r="O89" s="6">
        <f t="shared" si="122"/>
        <v>53.333333333333336</v>
      </c>
      <c r="P89" s="6">
        <f t="shared" si="123"/>
        <v>3.666666666666667</v>
      </c>
      <c r="Q89" s="6">
        <f t="shared" si="124"/>
        <v>58.933333333333337</v>
      </c>
      <c r="R89" s="40" t="str">
        <f t="shared" si="125"/>
        <v>Допустимо</v>
      </c>
      <c r="S89" s="7"/>
      <c r="T89" s="7"/>
      <c r="U89" s="4">
        <f t="shared" si="126"/>
        <v>16</v>
      </c>
      <c r="V89" s="4">
        <f t="shared" si="127"/>
        <v>15</v>
      </c>
      <c r="W89" s="5">
        <f t="shared" si="128"/>
        <v>93.75</v>
      </c>
      <c r="X89" s="9">
        <v>1</v>
      </c>
      <c r="Y89" s="5">
        <f t="shared" si="129"/>
        <v>6.666666666666667</v>
      </c>
      <c r="Z89" s="9">
        <v>5</v>
      </c>
      <c r="AA89" s="5">
        <f t="shared" si="130"/>
        <v>33.333333333333336</v>
      </c>
      <c r="AB89" s="9">
        <v>5</v>
      </c>
      <c r="AC89" s="5">
        <f t="shared" si="131"/>
        <v>33.333333333333336</v>
      </c>
      <c r="AD89" s="9">
        <v>4</v>
      </c>
      <c r="AE89" s="5">
        <f t="shared" si="132"/>
        <v>26.666666666666668</v>
      </c>
      <c r="AF89" s="6">
        <f t="shared" si="133"/>
        <v>73.333333333333343</v>
      </c>
      <c r="AG89" s="6">
        <f t="shared" si="134"/>
        <v>40</v>
      </c>
      <c r="AH89" s="6">
        <f t="shared" si="135"/>
        <v>3.2</v>
      </c>
      <c r="AI89" s="6">
        <f t="shared" si="136"/>
        <v>44.266666666666666</v>
      </c>
      <c r="AJ89" s="40" t="str">
        <f t="shared" si="137"/>
        <v>Допустимо</v>
      </c>
    </row>
    <row r="90" spans="1:36" ht="31.5">
      <c r="A90" s="2">
        <v>70</v>
      </c>
      <c r="B90" s="3" t="s">
        <v>103</v>
      </c>
      <c r="C90" s="31">
        <v>29</v>
      </c>
      <c r="D90" s="4">
        <f t="shared" si="115"/>
        <v>25</v>
      </c>
      <c r="E90" s="5">
        <f t="shared" si="116"/>
        <v>86.206896551724128</v>
      </c>
      <c r="F90" s="9">
        <v>6</v>
      </c>
      <c r="G90" s="5">
        <f t="shared" si="117"/>
        <v>24</v>
      </c>
      <c r="H90" s="9">
        <v>7</v>
      </c>
      <c r="I90" s="5">
        <f t="shared" si="118"/>
        <v>28</v>
      </c>
      <c r="J90" s="9">
        <v>4</v>
      </c>
      <c r="K90" s="5">
        <f t="shared" si="119"/>
        <v>16</v>
      </c>
      <c r="L90" s="9">
        <v>8</v>
      </c>
      <c r="M90" s="5">
        <f t="shared" si="120"/>
        <v>32</v>
      </c>
      <c r="N90" s="6">
        <f t="shared" si="121"/>
        <v>68</v>
      </c>
      <c r="O90" s="6">
        <f t="shared" si="122"/>
        <v>52</v>
      </c>
      <c r="P90" s="6">
        <f t="shared" si="123"/>
        <v>3.44</v>
      </c>
      <c r="Q90" s="6">
        <f t="shared" si="124"/>
        <v>52.8</v>
      </c>
      <c r="R90" s="40" t="str">
        <f t="shared" si="125"/>
        <v>Допустимо</v>
      </c>
      <c r="S90" s="7"/>
      <c r="T90" s="7"/>
      <c r="U90" s="4">
        <f t="shared" si="126"/>
        <v>29</v>
      </c>
      <c r="V90" s="4">
        <f t="shared" si="127"/>
        <v>25</v>
      </c>
      <c r="W90" s="5">
        <f t="shared" si="128"/>
        <v>86.206896551724128</v>
      </c>
      <c r="X90" s="9">
        <v>2</v>
      </c>
      <c r="Y90" s="5">
        <f t="shared" si="129"/>
        <v>8</v>
      </c>
      <c r="Z90" s="9">
        <v>8</v>
      </c>
      <c r="AA90" s="5">
        <f t="shared" si="130"/>
        <v>32</v>
      </c>
      <c r="AB90" s="9">
        <v>10</v>
      </c>
      <c r="AC90" s="5">
        <f t="shared" si="131"/>
        <v>40</v>
      </c>
      <c r="AD90" s="9">
        <v>5</v>
      </c>
      <c r="AE90" s="5">
        <f t="shared" si="132"/>
        <v>20</v>
      </c>
      <c r="AF90" s="6">
        <f t="shared" si="133"/>
        <v>80</v>
      </c>
      <c r="AG90" s="6">
        <f t="shared" si="134"/>
        <v>40</v>
      </c>
      <c r="AH90" s="6">
        <f t="shared" si="135"/>
        <v>3.28</v>
      </c>
      <c r="AI90" s="6">
        <f t="shared" si="136"/>
        <v>46.08</v>
      </c>
      <c r="AJ90" s="40" t="str">
        <f t="shared" si="137"/>
        <v>Допустимо</v>
      </c>
    </row>
    <row r="91" spans="1:36" ht="31.5">
      <c r="A91" s="2">
        <v>71</v>
      </c>
      <c r="B91" s="3" t="s">
        <v>104</v>
      </c>
      <c r="C91" s="31">
        <v>35</v>
      </c>
      <c r="D91" s="4">
        <f t="shared" si="115"/>
        <v>32</v>
      </c>
      <c r="E91" s="5">
        <f t="shared" si="116"/>
        <v>91.428571428571431</v>
      </c>
      <c r="F91" s="9">
        <v>9</v>
      </c>
      <c r="G91" s="5">
        <f t="shared" si="117"/>
        <v>28.125</v>
      </c>
      <c r="H91" s="9">
        <v>14</v>
      </c>
      <c r="I91" s="5">
        <f t="shared" si="118"/>
        <v>43.75</v>
      </c>
      <c r="J91" s="9">
        <v>6</v>
      </c>
      <c r="K91" s="5">
        <f t="shared" si="119"/>
        <v>18.75</v>
      </c>
      <c r="L91" s="9">
        <v>3</v>
      </c>
      <c r="M91" s="5">
        <f t="shared" si="120"/>
        <v>9.375</v>
      </c>
      <c r="N91" s="6">
        <f t="shared" si="121"/>
        <v>90.625</v>
      </c>
      <c r="O91" s="6">
        <f t="shared" si="122"/>
        <v>71.875</v>
      </c>
      <c r="P91" s="6">
        <f t="shared" si="123"/>
        <v>3.90625</v>
      </c>
      <c r="Q91" s="6">
        <f t="shared" si="124"/>
        <v>64.375</v>
      </c>
      <c r="R91" s="40" t="str">
        <f t="shared" si="125"/>
        <v>Допустимо</v>
      </c>
      <c r="S91" s="7"/>
      <c r="T91" s="7"/>
      <c r="U91" s="4">
        <f t="shared" si="126"/>
        <v>35</v>
      </c>
      <c r="V91" s="4">
        <f t="shared" si="127"/>
        <v>32</v>
      </c>
      <c r="W91" s="5">
        <f t="shared" si="128"/>
        <v>91.428571428571431</v>
      </c>
      <c r="X91" s="9">
        <v>4</v>
      </c>
      <c r="Y91" s="5">
        <f t="shared" si="129"/>
        <v>12.5</v>
      </c>
      <c r="Z91" s="9">
        <v>14</v>
      </c>
      <c r="AA91" s="5">
        <f t="shared" si="130"/>
        <v>43.75</v>
      </c>
      <c r="AB91" s="9">
        <v>13</v>
      </c>
      <c r="AC91" s="5">
        <f t="shared" si="131"/>
        <v>40.625</v>
      </c>
      <c r="AD91" s="9">
        <v>1</v>
      </c>
      <c r="AE91" s="5">
        <f t="shared" si="132"/>
        <v>3.125</v>
      </c>
      <c r="AF91" s="6">
        <f t="shared" si="133"/>
        <v>96.875</v>
      </c>
      <c r="AG91" s="6">
        <f t="shared" si="134"/>
        <v>56.25</v>
      </c>
      <c r="AH91" s="6">
        <f t="shared" si="135"/>
        <v>3.65625</v>
      </c>
      <c r="AI91" s="6">
        <f t="shared" si="136"/>
        <v>55.625</v>
      </c>
      <c r="AJ91" s="40" t="str">
        <f t="shared" si="137"/>
        <v>Допустимо</v>
      </c>
    </row>
    <row r="92" spans="1:36" ht="31.5">
      <c r="A92" s="2">
        <v>72</v>
      </c>
      <c r="B92" s="3" t="s">
        <v>105</v>
      </c>
      <c r="C92" s="31">
        <v>31</v>
      </c>
      <c r="D92" s="4">
        <f t="shared" si="115"/>
        <v>27</v>
      </c>
      <c r="E92" s="5">
        <f t="shared" si="116"/>
        <v>87.096774193548384</v>
      </c>
      <c r="F92" s="9">
        <v>2</v>
      </c>
      <c r="G92" s="5">
        <f t="shared" si="117"/>
        <v>7.4074074074074074</v>
      </c>
      <c r="H92" s="9">
        <v>14</v>
      </c>
      <c r="I92" s="5">
        <f t="shared" si="118"/>
        <v>51.851851851851855</v>
      </c>
      <c r="J92" s="9">
        <v>9</v>
      </c>
      <c r="K92" s="5">
        <f t="shared" si="119"/>
        <v>33.333333333333336</v>
      </c>
      <c r="L92" s="9">
        <v>2</v>
      </c>
      <c r="M92" s="5">
        <f t="shared" si="120"/>
        <v>7.4074074074074074</v>
      </c>
      <c r="N92" s="6">
        <f t="shared" si="121"/>
        <v>92.592592592592595</v>
      </c>
      <c r="O92" s="6">
        <f t="shared" si="122"/>
        <v>59.25925925925926</v>
      </c>
      <c r="P92" s="6">
        <f t="shared" si="123"/>
        <v>3.5925925925925926</v>
      </c>
      <c r="Q92" s="6">
        <f t="shared" si="124"/>
        <v>53.777777777777786</v>
      </c>
      <c r="R92" s="40" t="str">
        <f t="shared" si="125"/>
        <v>Допустимо</v>
      </c>
      <c r="S92" s="7"/>
      <c r="T92" s="7"/>
      <c r="U92" s="4">
        <f t="shared" si="126"/>
        <v>31</v>
      </c>
      <c r="V92" s="4">
        <f t="shared" si="127"/>
        <v>27</v>
      </c>
      <c r="W92" s="5">
        <f t="shared" si="128"/>
        <v>87.096774193548384</v>
      </c>
      <c r="X92" s="9">
        <v>4</v>
      </c>
      <c r="Y92" s="5">
        <f t="shared" si="129"/>
        <v>14.814814814814815</v>
      </c>
      <c r="Z92" s="9">
        <v>13</v>
      </c>
      <c r="AA92" s="5">
        <f t="shared" si="130"/>
        <v>48.148148148148145</v>
      </c>
      <c r="AB92" s="9">
        <v>10</v>
      </c>
      <c r="AC92" s="5">
        <f t="shared" si="131"/>
        <v>37.037037037037038</v>
      </c>
      <c r="AD92" s="9">
        <v>0</v>
      </c>
      <c r="AE92" s="5">
        <f t="shared" si="132"/>
        <v>0</v>
      </c>
      <c r="AF92" s="6">
        <f t="shared" si="133"/>
        <v>100</v>
      </c>
      <c r="AG92" s="6">
        <f t="shared" si="134"/>
        <v>62.962962962962962</v>
      </c>
      <c r="AH92" s="6">
        <f t="shared" si="135"/>
        <v>3.7777777777777777</v>
      </c>
      <c r="AI92" s="6">
        <f t="shared" si="136"/>
        <v>58.962962962962962</v>
      </c>
      <c r="AJ92" s="40" t="str">
        <f t="shared" si="137"/>
        <v>Допустимо</v>
      </c>
    </row>
    <row r="93" spans="1:36" ht="31.5">
      <c r="A93" s="2">
        <v>73</v>
      </c>
      <c r="B93" s="3" t="s">
        <v>106</v>
      </c>
      <c r="C93" s="31">
        <v>0</v>
      </c>
      <c r="D93" s="4">
        <f t="shared" si="115"/>
        <v>0</v>
      </c>
      <c r="E93" s="5" t="e">
        <f t="shared" si="116"/>
        <v>#DIV/0!</v>
      </c>
      <c r="F93" s="9">
        <v>0</v>
      </c>
      <c r="G93" s="5" t="e">
        <f t="shared" si="117"/>
        <v>#DIV/0!</v>
      </c>
      <c r="H93" s="9">
        <v>0</v>
      </c>
      <c r="I93" s="5" t="e">
        <f t="shared" si="118"/>
        <v>#DIV/0!</v>
      </c>
      <c r="J93" s="9">
        <v>0</v>
      </c>
      <c r="K93" s="5" t="e">
        <f t="shared" si="119"/>
        <v>#DIV/0!</v>
      </c>
      <c r="L93" s="9">
        <v>0</v>
      </c>
      <c r="M93" s="5" t="e">
        <f t="shared" si="120"/>
        <v>#DIV/0!</v>
      </c>
      <c r="N93" s="6" t="e">
        <f t="shared" si="121"/>
        <v>#DIV/0!</v>
      </c>
      <c r="O93" s="6" t="e">
        <f t="shared" si="122"/>
        <v>#DIV/0!</v>
      </c>
      <c r="P93" s="6" t="e">
        <f t="shared" si="123"/>
        <v>#DIV/0!</v>
      </c>
      <c r="Q93" s="6" t="e">
        <f t="shared" si="124"/>
        <v>#DIV/0!</v>
      </c>
      <c r="R93" s="40" t="str">
        <f t="shared" si="125"/>
        <v>Допустимо</v>
      </c>
      <c r="S93" s="7"/>
      <c r="T93" s="7"/>
      <c r="U93" s="4">
        <f t="shared" si="126"/>
        <v>0</v>
      </c>
      <c r="V93" s="4">
        <f t="shared" si="127"/>
        <v>0</v>
      </c>
      <c r="W93" s="5" t="e">
        <f t="shared" si="128"/>
        <v>#DIV/0!</v>
      </c>
      <c r="X93" s="9">
        <v>0</v>
      </c>
      <c r="Y93" s="5" t="e">
        <f t="shared" si="129"/>
        <v>#DIV/0!</v>
      </c>
      <c r="Z93" s="9">
        <v>0</v>
      </c>
      <c r="AA93" s="5" t="e">
        <f t="shared" si="130"/>
        <v>#DIV/0!</v>
      </c>
      <c r="AB93" s="9">
        <v>0</v>
      </c>
      <c r="AC93" s="5" t="e">
        <f t="shared" si="131"/>
        <v>#DIV/0!</v>
      </c>
      <c r="AD93" s="9">
        <v>0</v>
      </c>
      <c r="AE93" s="5" t="e">
        <f t="shared" si="132"/>
        <v>#DIV/0!</v>
      </c>
      <c r="AF93" s="6" t="e">
        <f t="shared" si="133"/>
        <v>#DIV/0!</v>
      </c>
      <c r="AG93" s="6" t="e">
        <f t="shared" si="134"/>
        <v>#DIV/0!</v>
      </c>
      <c r="AH93" s="6" t="e">
        <f t="shared" si="135"/>
        <v>#DIV/0!</v>
      </c>
      <c r="AI93" s="6" t="e">
        <f t="shared" si="136"/>
        <v>#DIV/0!</v>
      </c>
      <c r="AJ93" s="40" t="str">
        <f t="shared" si="137"/>
        <v>Допустимо</v>
      </c>
    </row>
    <row r="94" spans="1:36" ht="31.5">
      <c r="A94" s="2">
        <v>74</v>
      </c>
      <c r="B94" s="3" t="s">
        <v>107</v>
      </c>
      <c r="C94" s="31">
        <v>31</v>
      </c>
      <c r="D94" s="4">
        <f t="shared" si="115"/>
        <v>29</v>
      </c>
      <c r="E94" s="5">
        <f t="shared" si="116"/>
        <v>93.548387096774192</v>
      </c>
      <c r="F94" s="9">
        <v>8</v>
      </c>
      <c r="G94" s="5">
        <f t="shared" si="117"/>
        <v>27.586206896551722</v>
      </c>
      <c r="H94" s="9">
        <v>15</v>
      </c>
      <c r="I94" s="5">
        <f t="shared" si="118"/>
        <v>51.724137931034477</v>
      </c>
      <c r="J94" s="9">
        <v>2</v>
      </c>
      <c r="K94" s="5">
        <f t="shared" si="119"/>
        <v>6.8965517241379306</v>
      </c>
      <c r="L94" s="9">
        <v>4</v>
      </c>
      <c r="M94" s="5">
        <f t="shared" si="120"/>
        <v>13.793103448275861</v>
      </c>
      <c r="N94" s="6">
        <f t="shared" si="121"/>
        <v>86.206896551724128</v>
      </c>
      <c r="O94" s="6">
        <f t="shared" si="122"/>
        <v>79.310344827586206</v>
      </c>
      <c r="P94" s="6">
        <f t="shared" si="123"/>
        <v>3.9310344827586206</v>
      </c>
      <c r="Q94" s="6">
        <f t="shared" si="124"/>
        <v>65.379310344827587</v>
      </c>
      <c r="R94" s="40" t="str">
        <f t="shared" si="125"/>
        <v>Допустимо</v>
      </c>
      <c r="S94" s="7"/>
      <c r="T94" s="7"/>
      <c r="U94" s="4">
        <f t="shared" si="126"/>
        <v>31</v>
      </c>
      <c r="V94" s="4">
        <f t="shared" si="127"/>
        <v>29</v>
      </c>
      <c r="W94" s="5">
        <f t="shared" si="128"/>
        <v>93.548387096774192</v>
      </c>
      <c r="X94" s="9">
        <v>6</v>
      </c>
      <c r="Y94" s="5">
        <f t="shared" si="129"/>
        <v>20.689655172413794</v>
      </c>
      <c r="Z94" s="9">
        <v>10</v>
      </c>
      <c r="AA94" s="5">
        <f t="shared" si="130"/>
        <v>34.482758620689651</v>
      </c>
      <c r="AB94" s="9">
        <v>7</v>
      </c>
      <c r="AC94" s="5">
        <f t="shared" si="131"/>
        <v>24.137931034482758</v>
      </c>
      <c r="AD94" s="9">
        <v>6</v>
      </c>
      <c r="AE94" s="5">
        <f t="shared" si="132"/>
        <v>20.689655172413794</v>
      </c>
      <c r="AF94" s="6">
        <f t="shared" si="133"/>
        <v>79.310344827586206</v>
      </c>
      <c r="AG94" s="6">
        <f t="shared" si="134"/>
        <v>55.172413793103445</v>
      </c>
      <c r="AH94" s="6">
        <f t="shared" si="135"/>
        <v>3.5517241379310343</v>
      </c>
      <c r="AI94" s="6">
        <f t="shared" si="136"/>
        <v>54.758620689655167</v>
      </c>
      <c r="AJ94" s="40" t="str">
        <f t="shared" si="137"/>
        <v>Допустимо</v>
      </c>
    </row>
    <row r="95" spans="1:36" ht="31.5">
      <c r="A95" s="2">
        <v>75</v>
      </c>
      <c r="B95" s="3" t="s">
        <v>108</v>
      </c>
      <c r="C95" s="31">
        <v>10</v>
      </c>
      <c r="D95" s="4">
        <f t="shared" si="115"/>
        <v>8</v>
      </c>
      <c r="E95" s="5">
        <f t="shared" si="116"/>
        <v>80</v>
      </c>
      <c r="F95" s="9">
        <v>2</v>
      </c>
      <c r="G95" s="5">
        <f t="shared" si="117"/>
        <v>25</v>
      </c>
      <c r="H95" s="9">
        <v>2</v>
      </c>
      <c r="I95" s="5">
        <f t="shared" si="118"/>
        <v>25</v>
      </c>
      <c r="J95" s="9">
        <v>3</v>
      </c>
      <c r="K95" s="5">
        <f t="shared" si="119"/>
        <v>37.5</v>
      </c>
      <c r="L95" s="9">
        <v>1</v>
      </c>
      <c r="M95" s="5">
        <f t="shared" si="120"/>
        <v>12.5</v>
      </c>
      <c r="N95" s="6">
        <f t="shared" si="121"/>
        <v>87.5</v>
      </c>
      <c r="O95" s="6">
        <f t="shared" si="122"/>
        <v>50</v>
      </c>
      <c r="P95" s="6">
        <f t="shared" si="123"/>
        <v>3.625</v>
      </c>
      <c r="Q95" s="6">
        <f t="shared" si="124"/>
        <v>56.500000000000007</v>
      </c>
      <c r="R95" s="40" t="str">
        <f t="shared" si="125"/>
        <v>Допустимо</v>
      </c>
      <c r="S95" s="7"/>
      <c r="T95" s="7"/>
      <c r="U95" s="4">
        <f t="shared" si="126"/>
        <v>10</v>
      </c>
      <c r="V95" s="4">
        <f t="shared" si="127"/>
        <v>8</v>
      </c>
      <c r="W95" s="5">
        <f t="shared" si="128"/>
        <v>80</v>
      </c>
      <c r="X95" s="9">
        <v>1</v>
      </c>
      <c r="Y95" s="5">
        <f t="shared" si="129"/>
        <v>12.5</v>
      </c>
      <c r="Z95" s="9">
        <v>4</v>
      </c>
      <c r="AA95" s="5">
        <f t="shared" si="130"/>
        <v>50</v>
      </c>
      <c r="AB95" s="9">
        <v>2</v>
      </c>
      <c r="AC95" s="5">
        <f t="shared" si="131"/>
        <v>25</v>
      </c>
      <c r="AD95" s="9">
        <v>1</v>
      </c>
      <c r="AE95" s="5">
        <f t="shared" si="132"/>
        <v>12.5</v>
      </c>
      <c r="AF95" s="6">
        <f t="shared" si="133"/>
        <v>87.5</v>
      </c>
      <c r="AG95" s="6">
        <f t="shared" si="134"/>
        <v>62.5</v>
      </c>
      <c r="AH95" s="6">
        <f t="shared" si="135"/>
        <v>3.625</v>
      </c>
      <c r="AI95" s="6">
        <f t="shared" si="136"/>
        <v>55.500000000000007</v>
      </c>
      <c r="AJ95" s="40" t="str">
        <f t="shared" si="137"/>
        <v>Допустимо</v>
      </c>
    </row>
    <row r="96" spans="1:36" ht="31.5">
      <c r="A96" s="2">
        <v>76</v>
      </c>
      <c r="B96" s="3" t="s">
        <v>109</v>
      </c>
      <c r="C96" s="31">
        <v>11</v>
      </c>
      <c r="D96" s="4">
        <f t="shared" si="115"/>
        <v>8</v>
      </c>
      <c r="E96" s="5">
        <f t="shared" si="116"/>
        <v>72.727272727272734</v>
      </c>
      <c r="F96" s="9">
        <v>0</v>
      </c>
      <c r="G96" s="5">
        <f t="shared" si="117"/>
        <v>0</v>
      </c>
      <c r="H96" s="9">
        <v>4</v>
      </c>
      <c r="I96" s="5">
        <f t="shared" si="118"/>
        <v>50</v>
      </c>
      <c r="J96" s="9">
        <v>3</v>
      </c>
      <c r="K96" s="5">
        <f t="shared" si="119"/>
        <v>37.5</v>
      </c>
      <c r="L96" s="9">
        <v>1</v>
      </c>
      <c r="M96" s="5">
        <f t="shared" si="120"/>
        <v>12.5</v>
      </c>
      <c r="N96" s="6">
        <f t="shared" si="121"/>
        <v>87.5</v>
      </c>
      <c r="O96" s="6">
        <f t="shared" si="122"/>
        <v>50</v>
      </c>
      <c r="P96" s="6">
        <f t="shared" si="123"/>
        <v>3.375</v>
      </c>
      <c r="Q96" s="6">
        <f t="shared" si="124"/>
        <v>47.5</v>
      </c>
      <c r="R96" s="40" t="str">
        <f t="shared" si="125"/>
        <v>Допустимо</v>
      </c>
      <c r="S96" s="7"/>
      <c r="T96" s="7"/>
      <c r="U96" s="4">
        <f t="shared" si="126"/>
        <v>11</v>
      </c>
      <c r="V96" s="4">
        <f t="shared" si="127"/>
        <v>8</v>
      </c>
      <c r="W96" s="5">
        <f t="shared" si="128"/>
        <v>72.727272727272734</v>
      </c>
      <c r="X96" s="9">
        <v>1</v>
      </c>
      <c r="Y96" s="5">
        <f t="shared" si="129"/>
        <v>12.5</v>
      </c>
      <c r="Z96" s="9">
        <v>4</v>
      </c>
      <c r="AA96" s="5">
        <f t="shared" si="130"/>
        <v>50</v>
      </c>
      <c r="AB96" s="9">
        <v>2</v>
      </c>
      <c r="AC96" s="5">
        <f t="shared" si="131"/>
        <v>25</v>
      </c>
      <c r="AD96" s="9">
        <v>1</v>
      </c>
      <c r="AE96" s="5">
        <f t="shared" si="132"/>
        <v>12.5</v>
      </c>
      <c r="AF96" s="6">
        <f t="shared" si="133"/>
        <v>87.5</v>
      </c>
      <c r="AG96" s="6">
        <f t="shared" si="134"/>
        <v>62.5</v>
      </c>
      <c r="AH96" s="6">
        <f t="shared" si="135"/>
        <v>3.625</v>
      </c>
      <c r="AI96" s="6">
        <f t="shared" si="136"/>
        <v>55.500000000000007</v>
      </c>
      <c r="AJ96" s="40" t="str">
        <f t="shared" si="137"/>
        <v>Допустимо</v>
      </c>
    </row>
    <row r="97" spans="1:36" ht="31.5">
      <c r="A97" s="2">
        <v>77</v>
      </c>
      <c r="B97" s="3" t="s">
        <v>110</v>
      </c>
      <c r="C97" s="31">
        <v>3</v>
      </c>
      <c r="D97" s="4">
        <f t="shared" si="115"/>
        <v>2</v>
      </c>
      <c r="E97" s="5">
        <f t="shared" si="116"/>
        <v>66.666666666666671</v>
      </c>
      <c r="F97" s="9">
        <v>0</v>
      </c>
      <c r="G97" s="5">
        <f t="shared" si="117"/>
        <v>0</v>
      </c>
      <c r="H97" s="9">
        <v>0</v>
      </c>
      <c r="I97" s="5">
        <f t="shared" si="118"/>
        <v>0</v>
      </c>
      <c r="J97" s="9">
        <v>1</v>
      </c>
      <c r="K97" s="5">
        <f t="shared" si="119"/>
        <v>50</v>
      </c>
      <c r="L97" s="9">
        <v>1</v>
      </c>
      <c r="M97" s="5">
        <f t="shared" si="120"/>
        <v>50</v>
      </c>
      <c r="N97" s="6">
        <f t="shared" si="121"/>
        <v>50</v>
      </c>
      <c r="O97" s="6">
        <f t="shared" si="122"/>
        <v>0</v>
      </c>
      <c r="P97" s="6">
        <f t="shared" si="123"/>
        <v>2.5</v>
      </c>
      <c r="Q97" s="6">
        <f t="shared" si="124"/>
        <v>26</v>
      </c>
      <c r="R97" s="40" t="str">
        <f t="shared" si="125"/>
        <v>Допустимо</v>
      </c>
      <c r="S97" s="7"/>
      <c r="T97" s="7"/>
      <c r="U97" s="4">
        <f t="shared" si="126"/>
        <v>3</v>
      </c>
      <c r="V97" s="4">
        <f t="shared" si="127"/>
        <v>2</v>
      </c>
      <c r="W97" s="5">
        <f t="shared" si="128"/>
        <v>66.666666666666671</v>
      </c>
      <c r="X97" s="9">
        <v>0</v>
      </c>
      <c r="Y97" s="5">
        <f t="shared" si="129"/>
        <v>0</v>
      </c>
      <c r="Z97" s="9">
        <v>1</v>
      </c>
      <c r="AA97" s="5">
        <f t="shared" si="130"/>
        <v>50</v>
      </c>
      <c r="AB97" s="9">
        <v>1</v>
      </c>
      <c r="AC97" s="5">
        <f t="shared" si="131"/>
        <v>50</v>
      </c>
      <c r="AD97" s="9">
        <v>0</v>
      </c>
      <c r="AE97" s="5">
        <f t="shared" si="132"/>
        <v>0</v>
      </c>
      <c r="AF97" s="6">
        <f t="shared" si="133"/>
        <v>100</v>
      </c>
      <c r="AG97" s="6">
        <f t="shared" si="134"/>
        <v>50</v>
      </c>
      <c r="AH97" s="6">
        <f t="shared" si="135"/>
        <v>3.5</v>
      </c>
      <c r="AI97" s="6">
        <f t="shared" si="136"/>
        <v>50</v>
      </c>
      <c r="AJ97" s="40" t="str">
        <f t="shared" si="137"/>
        <v>Допустимо</v>
      </c>
    </row>
    <row r="98" spans="1:36" ht="31.5">
      <c r="A98" s="2">
        <v>78</v>
      </c>
      <c r="B98" s="3" t="s">
        <v>111</v>
      </c>
      <c r="C98" s="31">
        <v>3</v>
      </c>
      <c r="D98" s="4">
        <f t="shared" si="115"/>
        <v>3</v>
      </c>
      <c r="E98" s="5">
        <f t="shared" si="116"/>
        <v>100</v>
      </c>
      <c r="F98" s="9">
        <v>1</v>
      </c>
      <c r="G98" s="5">
        <f t="shared" si="117"/>
        <v>33.333333333333336</v>
      </c>
      <c r="H98" s="9">
        <v>1</v>
      </c>
      <c r="I98" s="5">
        <f t="shared" si="118"/>
        <v>33.333333333333336</v>
      </c>
      <c r="J98" s="9">
        <v>1</v>
      </c>
      <c r="K98" s="5">
        <f t="shared" si="119"/>
        <v>33.333333333333336</v>
      </c>
      <c r="L98" s="9">
        <v>0</v>
      </c>
      <c r="M98" s="5">
        <f t="shared" si="120"/>
        <v>0</v>
      </c>
      <c r="N98" s="6">
        <f t="shared" si="121"/>
        <v>100</v>
      </c>
      <c r="O98" s="6">
        <f t="shared" si="122"/>
        <v>66.666666666666671</v>
      </c>
      <c r="P98" s="6">
        <f t="shared" si="123"/>
        <v>4</v>
      </c>
      <c r="Q98" s="6">
        <f t="shared" si="124"/>
        <v>66.666666666666671</v>
      </c>
      <c r="R98" s="40" t="str">
        <f t="shared" si="125"/>
        <v>Допустимо</v>
      </c>
      <c r="S98" s="7"/>
      <c r="T98" s="7"/>
      <c r="U98" s="4">
        <f t="shared" si="126"/>
        <v>3</v>
      </c>
      <c r="V98" s="4">
        <f t="shared" si="127"/>
        <v>3</v>
      </c>
      <c r="W98" s="5">
        <f t="shared" si="128"/>
        <v>100</v>
      </c>
      <c r="X98" s="9">
        <v>0</v>
      </c>
      <c r="Y98" s="5">
        <f t="shared" si="129"/>
        <v>0</v>
      </c>
      <c r="Z98" s="9">
        <v>2</v>
      </c>
      <c r="AA98" s="5">
        <f t="shared" si="130"/>
        <v>66.666666666666671</v>
      </c>
      <c r="AB98" s="9">
        <v>1</v>
      </c>
      <c r="AC98" s="5">
        <f t="shared" si="131"/>
        <v>33.333333333333336</v>
      </c>
      <c r="AD98" s="9">
        <v>0</v>
      </c>
      <c r="AE98" s="5">
        <f t="shared" si="132"/>
        <v>0</v>
      </c>
      <c r="AF98" s="6">
        <f t="shared" si="133"/>
        <v>100</v>
      </c>
      <c r="AG98" s="6">
        <f t="shared" si="134"/>
        <v>66.666666666666671</v>
      </c>
      <c r="AH98" s="6">
        <f t="shared" si="135"/>
        <v>3.666666666666667</v>
      </c>
      <c r="AI98" s="6">
        <f t="shared" si="136"/>
        <v>54.666666666666671</v>
      </c>
      <c r="AJ98" s="40" t="str">
        <f t="shared" si="137"/>
        <v>Допустимо</v>
      </c>
    </row>
    <row r="99" spans="1:36" ht="47.25">
      <c r="A99" s="2">
        <v>79</v>
      </c>
      <c r="B99" s="3" t="s">
        <v>112</v>
      </c>
      <c r="C99" s="31">
        <v>14</v>
      </c>
      <c r="D99" s="4">
        <f t="shared" si="115"/>
        <v>13</v>
      </c>
      <c r="E99" s="5">
        <f t="shared" si="116"/>
        <v>92.857142857142861</v>
      </c>
      <c r="F99" s="9">
        <v>0</v>
      </c>
      <c r="G99" s="5">
        <f t="shared" si="117"/>
        <v>0</v>
      </c>
      <c r="H99" s="9">
        <v>8</v>
      </c>
      <c r="I99" s="5">
        <f t="shared" si="118"/>
        <v>61.53846153846154</v>
      </c>
      <c r="J99" s="9">
        <v>4</v>
      </c>
      <c r="K99" s="5">
        <f t="shared" si="119"/>
        <v>30.76923076923077</v>
      </c>
      <c r="L99" s="9">
        <v>1</v>
      </c>
      <c r="M99" s="5">
        <f t="shared" si="120"/>
        <v>7.6923076923076925</v>
      </c>
      <c r="N99" s="6">
        <f t="shared" si="121"/>
        <v>92.307692307692307</v>
      </c>
      <c r="O99" s="6">
        <f t="shared" si="122"/>
        <v>61.53846153846154</v>
      </c>
      <c r="P99" s="6">
        <f t="shared" si="123"/>
        <v>3.5384615384615388</v>
      </c>
      <c r="Q99" s="6">
        <f t="shared" si="124"/>
        <v>51.692307692307701</v>
      </c>
      <c r="R99" s="40" t="str">
        <f t="shared" si="125"/>
        <v>Допустимо</v>
      </c>
      <c r="S99" s="7"/>
      <c r="T99" s="7"/>
      <c r="U99" s="4">
        <f t="shared" si="126"/>
        <v>14</v>
      </c>
      <c r="V99" s="4">
        <f t="shared" si="127"/>
        <v>13</v>
      </c>
      <c r="W99" s="5">
        <f t="shared" si="128"/>
        <v>92.857142857142861</v>
      </c>
      <c r="X99" s="9">
        <v>3</v>
      </c>
      <c r="Y99" s="5">
        <f t="shared" si="129"/>
        <v>23.076923076923077</v>
      </c>
      <c r="Z99" s="9">
        <v>7</v>
      </c>
      <c r="AA99" s="5">
        <f t="shared" si="130"/>
        <v>53.846153846153847</v>
      </c>
      <c r="AB99" s="9">
        <v>2</v>
      </c>
      <c r="AC99" s="5">
        <f t="shared" si="131"/>
        <v>15.384615384615385</v>
      </c>
      <c r="AD99" s="9">
        <v>1</v>
      </c>
      <c r="AE99" s="5">
        <f t="shared" si="132"/>
        <v>7.6923076923076925</v>
      </c>
      <c r="AF99" s="6">
        <f t="shared" si="133"/>
        <v>92.307692307692307</v>
      </c>
      <c r="AG99" s="6">
        <f t="shared" si="134"/>
        <v>76.92307692307692</v>
      </c>
      <c r="AH99" s="6">
        <f t="shared" si="135"/>
        <v>3.9230769230769234</v>
      </c>
      <c r="AI99" s="6">
        <f t="shared" si="136"/>
        <v>64.307692307692321</v>
      </c>
      <c r="AJ99" s="40" t="str">
        <f t="shared" si="137"/>
        <v>Допустимо</v>
      </c>
    </row>
    <row r="100" spans="1:36" ht="47.25">
      <c r="A100" s="2">
        <v>80</v>
      </c>
      <c r="B100" s="3" t="s">
        <v>113</v>
      </c>
      <c r="C100" s="31">
        <v>28</v>
      </c>
      <c r="D100" s="4">
        <f t="shared" si="115"/>
        <v>27</v>
      </c>
      <c r="E100" s="5">
        <f t="shared" si="116"/>
        <v>96.428571428571431</v>
      </c>
      <c r="F100" s="9">
        <v>2</v>
      </c>
      <c r="G100" s="5">
        <f t="shared" si="117"/>
        <v>7.4074074074074074</v>
      </c>
      <c r="H100" s="9">
        <v>14</v>
      </c>
      <c r="I100" s="5">
        <f t="shared" si="118"/>
        <v>51.851851851851855</v>
      </c>
      <c r="J100" s="9">
        <v>8</v>
      </c>
      <c r="K100" s="5">
        <f t="shared" si="119"/>
        <v>29.62962962962963</v>
      </c>
      <c r="L100" s="9">
        <v>3</v>
      </c>
      <c r="M100" s="5">
        <f t="shared" si="120"/>
        <v>11.111111111111111</v>
      </c>
      <c r="N100" s="6">
        <f t="shared" si="121"/>
        <v>88.888888888888886</v>
      </c>
      <c r="O100" s="6">
        <f t="shared" si="122"/>
        <v>59.25925925925926</v>
      </c>
      <c r="P100" s="6">
        <f t="shared" si="123"/>
        <v>3.5555555555555554</v>
      </c>
      <c r="Q100" s="6">
        <f t="shared" si="124"/>
        <v>53.037037037037038</v>
      </c>
      <c r="R100" s="40" t="str">
        <f t="shared" si="125"/>
        <v>Допустимо</v>
      </c>
      <c r="S100" s="7"/>
      <c r="T100" s="7"/>
      <c r="U100" s="4">
        <f t="shared" si="126"/>
        <v>28</v>
      </c>
      <c r="V100" s="4">
        <f t="shared" si="127"/>
        <v>27</v>
      </c>
      <c r="W100" s="5">
        <f t="shared" si="128"/>
        <v>96.428571428571431</v>
      </c>
      <c r="X100" s="9">
        <v>2</v>
      </c>
      <c r="Y100" s="5">
        <f t="shared" si="129"/>
        <v>7.4074074074074074</v>
      </c>
      <c r="Z100" s="9">
        <v>17</v>
      </c>
      <c r="AA100" s="5">
        <f t="shared" si="130"/>
        <v>62.962962962962962</v>
      </c>
      <c r="AB100" s="9">
        <v>6</v>
      </c>
      <c r="AC100" s="5">
        <f t="shared" si="131"/>
        <v>22.222222222222221</v>
      </c>
      <c r="AD100" s="9">
        <v>2</v>
      </c>
      <c r="AE100" s="5">
        <f t="shared" si="132"/>
        <v>7.4074074074074074</v>
      </c>
      <c r="AF100" s="6">
        <f t="shared" si="133"/>
        <v>92.592592592592595</v>
      </c>
      <c r="AG100" s="6">
        <f t="shared" si="134"/>
        <v>70.370370370370367</v>
      </c>
      <c r="AH100" s="6">
        <f t="shared" si="135"/>
        <v>3.7037037037037037</v>
      </c>
      <c r="AI100" s="6">
        <f t="shared" si="136"/>
        <v>56.888888888888893</v>
      </c>
      <c r="AJ100" s="40" t="str">
        <f t="shared" si="137"/>
        <v>Допустимо</v>
      </c>
    </row>
    <row r="101" spans="1:36" ht="31.5">
      <c r="A101" s="2">
        <v>81</v>
      </c>
      <c r="B101" s="3" t="s">
        <v>114</v>
      </c>
      <c r="C101" s="31">
        <v>20</v>
      </c>
      <c r="D101" s="4">
        <f t="shared" si="115"/>
        <v>17</v>
      </c>
      <c r="E101" s="5">
        <f t="shared" si="116"/>
        <v>85</v>
      </c>
      <c r="F101" s="9">
        <v>0</v>
      </c>
      <c r="G101" s="5">
        <f t="shared" si="117"/>
        <v>0</v>
      </c>
      <c r="H101" s="9">
        <v>10</v>
      </c>
      <c r="I101" s="5">
        <f t="shared" si="118"/>
        <v>58.82352941176471</v>
      </c>
      <c r="J101" s="9">
        <v>4</v>
      </c>
      <c r="K101" s="5">
        <f t="shared" si="119"/>
        <v>23.529411764705884</v>
      </c>
      <c r="L101" s="9">
        <v>3</v>
      </c>
      <c r="M101" s="5">
        <f t="shared" si="120"/>
        <v>17.647058823529413</v>
      </c>
      <c r="N101" s="6">
        <f t="shared" si="121"/>
        <v>82.352941176470594</v>
      </c>
      <c r="O101" s="6">
        <f t="shared" si="122"/>
        <v>58.82352941176471</v>
      </c>
      <c r="P101" s="6">
        <f t="shared" si="123"/>
        <v>3.4117647058823533</v>
      </c>
      <c r="Q101" s="6">
        <f t="shared" si="124"/>
        <v>48.941176470588239</v>
      </c>
      <c r="R101" s="40" t="str">
        <f t="shared" si="125"/>
        <v>Допустимо</v>
      </c>
      <c r="S101" s="7"/>
      <c r="T101" s="7"/>
      <c r="U101" s="4">
        <f t="shared" si="126"/>
        <v>20</v>
      </c>
      <c r="V101" s="4">
        <f t="shared" si="127"/>
        <v>17</v>
      </c>
      <c r="W101" s="5">
        <f t="shared" si="128"/>
        <v>85</v>
      </c>
      <c r="X101" s="9">
        <v>1</v>
      </c>
      <c r="Y101" s="5">
        <f t="shared" si="129"/>
        <v>5.882352941176471</v>
      </c>
      <c r="Z101" s="9">
        <v>9</v>
      </c>
      <c r="AA101" s="5">
        <f t="shared" si="130"/>
        <v>52.941176470588239</v>
      </c>
      <c r="AB101" s="9">
        <v>5</v>
      </c>
      <c r="AC101" s="5">
        <f t="shared" si="131"/>
        <v>29.411764705882355</v>
      </c>
      <c r="AD101" s="9">
        <v>2</v>
      </c>
      <c r="AE101" s="5">
        <f t="shared" si="132"/>
        <v>11.764705882352942</v>
      </c>
      <c r="AF101" s="6">
        <f t="shared" si="133"/>
        <v>88.235294117647072</v>
      </c>
      <c r="AG101" s="6">
        <f t="shared" si="134"/>
        <v>58.82352941176471</v>
      </c>
      <c r="AH101" s="6">
        <f t="shared" si="135"/>
        <v>3.5294117647058827</v>
      </c>
      <c r="AI101" s="6">
        <f t="shared" si="136"/>
        <v>52.235294117647058</v>
      </c>
      <c r="AJ101" s="40" t="str">
        <f t="shared" si="137"/>
        <v>Допустимо</v>
      </c>
    </row>
    <row r="102" spans="1:36" ht="31.5">
      <c r="A102" s="2">
        <v>82</v>
      </c>
      <c r="B102" s="3" t="s">
        <v>115</v>
      </c>
      <c r="C102" s="31">
        <v>14</v>
      </c>
      <c r="D102" s="4">
        <f t="shared" si="115"/>
        <v>13</v>
      </c>
      <c r="E102" s="5">
        <f t="shared" si="116"/>
        <v>92.857142857142861</v>
      </c>
      <c r="F102" s="9">
        <v>1</v>
      </c>
      <c r="G102" s="5">
        <f t="shared" si="117"/>
        <v>7.6923076923076925</v>
      </c>
      <c r="H102" s="9">
        <v>5</v>
      </c>
      <c r="I102" s="5">
        <f t="shared" si="118"/>
        <v>38.46153846153846</v>
      </c>
      <c r="J102" s="9">
        <v>6</v>
      </c>
      <c r="K102" s="5">
        <f t="shared" si="119"/>
        <v>46.153846153846153</v>
      </c>
      <c r="L102" s="9">
        <v>1</v>
      </c>
      <c r="M102" s="5">
        <f t="shared" si="120"/>
        <v>7.6923076923076925</v>
      </c>
      <c r="N102" s="6">
        <f t="shared" si="121"/>
        <v>92.307692307692307</v>
      </c>
      <c r="O102" s="6">
        <f t="shared" si="122"/>
        <v>46.153846153846153</v>
      </c>
      <c r="P102" s="6">
        <f t="shared" si="123"/>
        <v>3.4615384615384617</v>
      </c>
      <c r="Q102" s="6">
        <f t="shared" si="124"/>
        <v>50.15384615384616</v>
      </c>
      <c r="R102" s="40" t="str">
        <f t="shared" si="125"/>
        <v>Допустимо</v>
      </c>
      <c r="S102" s="7"/>
      <c r="T102" s="7"/>
      <c r="U102" s="4">
        <f t="shared" si="126"/>
        <v>14</v>
      </c>
      <c r="V102" s="4">
        <f t="shared" si="127"/>
        <v>13</v>
      </c>
      <c r="W102" s="5">
        <f t="shared" si="128"/>
        <v>92.857142857142861</v>
      </c>
      <c r="X102" s="9">
        <v>2</v>
      </c>
      <c r="Y102" s="5">
        <f t="shared" si="129"/>
        <v>15.384615384615385</v>
      </c>
      <c r="Z102" s="9">
        <v>3</v>
      </c>
      <c r="AA102" s="5">
        <f t="shared" si="130"/>
        <v>23.076923076923077</v>
      </c>
      <c r="AB102" s="9">
        <v>5</v>
      </c>
      <c r="AC102" s="5">
        <f t="shared" si="131"/>
        <v>38.46153846153846</v>
      </c>
      <c r="AD102" s="9">
        <v>3</v>
      </c>
      <c r="AE102" s="5">
        <f t="shared" si="132"/>
        <v>23.076923076923077</v>
      </c>
      <c r="AF102" s="6">
        <f t="shared" si="133"/>
        <v>76.92307692307692</v>
      </c>
      <c r="AG102" s="6">
        <f t="shared" si="134"/>
        <v>38.46153846153846</v>
      </c>
      <c r="AH102" s="6">
        <f t="shared" si="135"/>
        <v>3.3076923076923079</v>
      </c>
      <c r="AI102" s="6">
        <f t="shared" si="136"/>
        <v>47.692307692307686</v>
      </c>
      <c r="AJ102" s="40" t="str">
        <f t="shared" si="137"/>
        <v>Допустимо</v>
      </c>
    </row>
    <row r="103" spans="1:36" ht="31.5">
      <c r="A103" s="2">
        <v>83</v>
      </c>
      <c r="B103" s="3" t="s">
        <v>116</v>
      </c>
      <c r="C103" s="31">
        <v>23</v>
      </c>
      <c r="D103" s="4">
        <f t="shared" si="115"/>
        <v>20</v>
      </c>
      <c r="E103" s="5">
        <f t="shared" si="116"/>
        <v>86.956521739130437</v>
      </c>
      <c r="F103" s="9">
        <v>6</v>
      </c>
      <c r="G103" s="5">
        <f t="shared" si="117"/>
        <v>30</v>
      </c>
      <c r="H103" s="9">
        <v>7</v>
      </c>
      <c r="I103" s="5">
        <f t="shared" si="118"/>
        <v>35</v>
      </c>
      <c r="J103" s="9">
        <v>5</v>
      </c>
      <c r="K103" s="5">
        <f t="shared" si="119"/>
        <v>25</v>
      </c>
      <c r="L103" s="9">
        <v>2</v>
      </c>
      <c r="M103" s="5">
        <f t="shared" si="120"/>
        <v>10</v>
      </c>
      <c r="N103" s="6">
        <f t="shared" si="121"/>
        <v>90</v>
      </c>
      <c r="O103" s="6">
        <f t="shared" si="122"/>
        <v>65</v>
      </c>
      <c r="P103" s="6">
        <f t="shared" si="123"/>
        <v>3.85</v>
      </c>
      <c r="Q103" s="6">
        <f t="shared" si="124"/>
        <v>63.000000000000007</v>
      </c>
      <c r="R103" s="40" t="str">
        <f t="shared" si="125"/>
        <v>Допустимо</v>
      </c>
      <c r="S103" s="7"/>
      <c r="T103" s="7"/>
      <c r="U103" s="4">
        <f t="shared" si="126"/>
        <v>23</v>
      </c>
      <c r="V103" s="4">
        <f t="shared" si="127"/>
        <v>20</v>
      </c>
      <c r="W103" s="5">
        <f t="shared" si="128"/>
        <v>86.956521739130437</v>
      </c>
      <c r="X103" s="9">
        <v>5</v>
      </c>
      <c r="Y103" s="5">
        <f t="shared" si="129"/>
        <v>25</v>
      </c>
      <c r="Z103" s="9">
        <v>9</v>
      </c>
      <c r="AA103" s="5">
        <f t="shared" si="130"/>
        <v>45</v>
      </c>
      <c r="AB103" s="9">
        <v>1</v>
      </c>
      <c r="AC103" s="5">
        <f t="shared" si="131"/>
        <v>5</v>
      </c>
      <c r="AD103" s="9">
        <v>5</v>
      </c>
      <c r="AE103" s="5">
        <f t="shared" si="132"/>
        <v>25</v>
      </c>
      <c r="AF103" s="6">
        <f t="shared" si="133"/>
        <v>75</v>
      </c>
      <c r="AG103" s="6">
        <f t="shared" si="134"/>
        <v>70</v>
      </c>
      <c r="AH103" s="6">
        <f t="shared" si="135"/>
        <v>3.7</v>
      </c>
      <c r="AI103" s="6">
        <f t="shared" si="136"/>
        <v>59.6</v>
      </c>
      <c r="AJ103" s="40" t="str">
        <f t="shared" si="137"/>
        <v>Допустимо</v>
      </c>
    </row>
    <row r="104" spans="1:36" ht="31.5">
      <c r="A104" s="2">
        <v>84</v>
      </c>
      <c r="B104" s="3" t="s">
        <v>117</v>
      </c>
      <c r="C104" s="31">
        <v>17</v>
      </c>
      <c r="D104" s="4">
        <f t="shared" si="115"/>
        <v>13</v>
      </c>
      <c r="E104" s="5">
        <f t="shared" si="116"/>
        <v>76.470588235294116</v>
      </c>
      <c r="F104" s="9">
        <v>1</v>
      </c>
      <c r="G104" s="5">
        <f t="shared" si="117"/>
        <v>7.6923076923076925</v>
      </c>
      <c r="H104" s="9">
        <v>5</v>
      </c>
      <c r="I104" s="5">
        <f t="shared" si="118"/>
        <v>38.46153846153846</v>
      </c>
      <c r="J104" s="9">
        <v>7</v>
      </c>
      <c r="K104" s="5">
        <f t="shared" si="119"/>
        <v>53.846153846153847</v>
      </c>
      <c r="L104" s="9">
        <v>0</v>
      </c>
      <c r="M104" s="5">
        <f t="shared" si="120"/>
        <v>0</v>
      </c>
      <c r="N104" s="6">
        <f t="shared" si="121"/>
        <v>100</v>
      </c>
      <c r="O104" s="6">
        <f t="shared" si="122"/>
        <v>46.153846153846153</v>
      </c>
      <c r="P104" s="6">
        <f t="shared" si="123"/>
        <v>3.5384615384615388</v>
      </c>
      <c r="Q104" s="6">
        <f t="shared" si="124"/>
        <v>51.692307692307701</v>
      </c>
      <c r="R104" s="40" t="str">
        <f t="shared" si="125"/>
        <v>Допустимо</v>
      </c>
      <c r="S104" s="7"/>
      <c r="T104" s="7"/>
      <c r="U104" s="4">
        <f t="shared" si="126"/>
        <v>17</v>
      </c>
      <c r="V104" s="4">
        <f t="shared" si="127"/>
        <v>13</v>
      </c>
      <c r="W104" s="5">
        <f t="shared" si="128"/>
        <v>76.470588235294116</v>
      </c>
      <c r="X104" s="9">
        <v>1</v>
      </c>
      <c r="Y104" s="5">
        <f t="shared" si="129"/>
        <v>7.6923076923076925</v>
      </c>
      <c r="Z104" s="9">
        <v>3</v>
      </c>
      <c r="AA104" s="5">
        <f t="shared" si="130"/>
        <v>23.076923076923077</v>
      </c>
      <c r="AB104" s="9">
        <v>9</v>
      </c>
      <c r="AC104" s="5">
        <f t="shared" si="131"/>
        <v>69.230769230769226</v>
      </c>
      <c r="AD104" s="9">
        <v>0</v>
      </c>
      <c r="AE104" s="5">
        <f t="shared" si="132"/>
        <v>0</v>
      </c>
      <c r="AF104" s="6">
        <f t="shared" si="133"/>
        <v>100</v>
      </c>
      <c r="AG104" s="6">
        <f t="shared" si="134"/>
        <v>30.76923076923077</v>
      </c>
      <c r="AH104" s="6">
        <f t="shared" si="135"/>
        <v>3.3846153846153846</v>
      </c>
      <c r="AI104" s="6">
        <f t="shared" si="136"/>
        <v>47.384615384615387</v>
      </c>
      <c r="AJ104" s="40" t="str">
        <f t="shared" si="137"/>
        <v>Допустимо</v>
      </c>
    </row>
    <row r="105" spans="1:36" ht="31.5">
      <c r="A105" s="2">
        <v>85</v>
      </c>
      <c r="B105" s="3" t="s">
        <v>118</v>
      </c>
      <c r="C105" s="31">
        <v>39</v>
      </c>
      <c r="D105" s="4">
        <f t="shared" si="115"/>
        <v>37</v>
      </c>
      <c r="E105" s="5">
        <f t="shared" si="116"/>
        <v>94.871794871794876</v>
      </c>
      <c r="F105" s="9">
        <v>5</v>
      </c>
      <c r="G105" s="5">
        <f t="shared" si="117"/>
        <v>13.513513513513512</v>
      </c>
      <c r="H105" s="9">
        <v>15</v>
      </c>
      <c r="I105" s="5">
        <f t="shared" si="118"/>
        <v>40.54054054054054</v>
      </c>
      <c r="J105" s="9">
        <v>11</v>
      </c>
      <c r="K105" s="5">
        <f t="shared" si="119"/>
        <v>29.72972972972973</v>
      </c>
      <c r="L105" s="9">
        <v>6</v>
      </c>
      <c r="M105" s="5">
        <f t="shared" si="120"/>
        <v>16.216216216216218</v>
      </c>
      <c r="N105" s="6">
        <f t="shared" si="121"/>
        <v>83.783783783783775</v>
      </c>
      <c r="O105" s="6">
        <f t="shared" si="122"/>
        <v>54.054054054054049</v>
      </c>
      <c r="P105" s="6">
        <f t="shared" si="123"/>
        <v>3.5135135135135136</v>
      </c>
      <c r="Q105" s="6">
        <f t="shared" si="124"/>
        <v>52.756756756756751</v>
      </c>
      <c r="R105" s="40" t="str">
        <f t="shared" si="125"/>
        <v>Допустимо</v>
      </c>
      <c r="S105" s="7"/>
      <c r="T105" s="7"/>
      <c r="U105" s="4">
        <f t="shared" si="126"/>
        <v>39</v>
      </c>
      <c r="V105" s="4">
        <f t="shared" si="127"/>
        <v>37</v>
      </c>
      <c r="W105" s="5">
        <f t="shared" si="128"/>
        <v>94.871794871794876</v>
      </c>
      <c r="X105" s="9">
        <v>3</v>
      </c>
      <c r="Y105" s="5">
        <f t="shared" si="129"/>
        <v>8.1081081081081088</v>
      </c>
      <c r="Z105" s="9">
        <v>18</v>
      </c>
      <c r="AA105" s="5">
        <f t="shared" si="130"/>
        <v>48.648648648648646</v>
      </c>
      <c r="AB105" s="9">
        <v>14</v>
      </c>
      <c r="AC105" s="5">
        <f t="shared" si="131"/>
        <v>37.837837837837839</v>
      </c>
      <c r="AD105" s="9">
        <v>2</v>
      </c>
      <c r="AE105" s="5">
        <f t="shared" si="132"/>
        <v>5.4054054054054053</v>
      </c>
      <c r="AF105" s="6">
        <f t="shared" si="133"/>
        <v>94.594594594594597</v>
      </c>
      <c r="AG105" s="6">
        <f t="shared" si="134"/>
        <v>56.756756756756758</v>
      </c>
      <c r="AH105" s="6">
        <f t="shared" si="135"/>
        <v>3.5945945945945943</v>
      </c>
      <c r="AI105" s="6">
        <f t="shared" si="136"/>
        <v>53.729729729729726</v>
      </c>
      <c r="AJ105" s="40" t="str">
        <f t="shared" si="137"/>
        <v>Допустимо</v>
      </c>
    </row>
    <row r="106" spans="1:36" ht="31.5">
      <c r="A106" s="2">
        <v>86</v>
      </c>
      <c r="B106" s="3" t="s">
        <v>119</v>
      </c>
      <c r="C106" s="31">
        <v>37</v>
      </c>
      <c r="D106" s="4">
        <f t="shared" si="115"/>
        <v>34</v>
      </c>
      <c r="E106" s="5">
        <f t="shared" si="116"/>
        <v>91.891891891891888</v>
      </c>
      <c r="F106" s="9">
        <v>5</v>
      </c>
      <c r="G106" s="5">
        <f t="shared" si="117"/>
        <v>14.705882352941178</v>
      </c>
      <c r="H106" s="9">
        <v>15</v>
      </c>
      <c r="I106" s="5">
        <f t="shared" si="118"/>
        <v>44.117647058823536</v>
      </c>
      <c r="J106" s="9">
        <v>8</v>
      </c>
      <c r="K106" s="5">
        <f t="shared" si="119"/>
        <v>23.529411764705884</v>
      </c>
      <c r="L106" s="9">
        <v>6</v>
      </c>
      <c r="M106" s="5">
        <f t="shared" si="120"/>
        <v>17.647058823529413</v>
      </c>
      <c r="N106" s="6">
        <f t="shared" si="121"/>
        <v>82.352941176470594</v>
      </c>
      <c r="O106" s="6">
        <f t="shared" si="122"/>
        <v>58.82352941176471</v>
      </c>
      <c r="P106" s="6">
        <f t="shared" si="123"/>
        <v>3.5588235294117654</v>
      </c>
      <c r="Q106" s="6">
        <f t="shared" si="124"/>
        <v>54.235294117647065</v>
      </c>
      <c r="R106" s="40" t="str">
        <f t="shared" si="125"/>
        <v>Допустимо</v>
      </c>
      <c r="S106" s="7"/>
      <c r="T106" s="7"/>
      <c r="U106" s="4">
        <f t="shared" si="126"/>
        <v>37</v>
      </c>
      <c r="V106" s="4">
        <f t="shared" si="127"/>
        <v>34</v>
      </c>
      <c r="W106" s="5">
        <f t="shared" si="128"/>
        <v>91.891891891891888</v>
      </c>
      <c r="X106" s="9">
        <v>6</v>
      </c>
      <c r="Y106" s="5">
        <f t="shared" si="129"/>
        <v>17.647058823529413</v>
      </c>
      <c r="Z106" s="9">
        <v>17</v>
      </c>
      <c r="AA106" s="5">
        <f t="shared" si="130"/>
        <v>50</v>
      </c>
      <c r="AB106" s="9">
        <v>7</v>
      </c>
      <c r="AC106" s="5">
        <f t="shared" si="131"/>
        <v>20.588235294117649</v>
      </c>
      <c r="AD106" s="9">
        <v>4</v>
      </c>
      <c r="AE106" s="5">
        <f t="shared" si="132"/>
        <v>11.764705882352942</v>
      </c>
      <c r="AF106" s="6">
        <f t="shared" si="133"/>
        <v>88.235294117647072</v>
      </c>
      <c r="AG106" s="6">
        <f t="shared" si="134"/>
        <v>67.64705882352942</v>
      </c>
      <c r="AH106" s="6">
        <f t="shared" si="135"/>
        <v>3.7352941176470593</v>
      </c>
      <c r="AI106" s="6">
        <f t="shared" si="136"/>
        <v>58.941176470588246</v>
      </c>
      <c r="AJ106" s="40" t="str">
        <f t="shared" si="137"/>
        <v>Допустимо</v>
      </c>
    </row>
    <row r="107" spans="1:36" ht="31.5">
      <c r="A107" s="2">
        <v>87</v>
      </c>
      <c r="B107" s="3" t="s">
        <v>120</v>
      </c>
      <c r="C107" s="31">
        <v>62</v>
      </c>
      <c r="D107" s="4">
        <f t="shared" si="115"/>
        <v>55</v>
      </c>
      <c r="E107" s="5">
        <f t="shared" si="116"/>
        <v>88.709677419354833</v>
      </c>
      <c r="F107" s="9">
        <v>13</v>
      </c>
      <c r="G107" s="5">
        <f t="shared" si="117"/>
        <v>23.636363636363637</v>
      </c>
      <c r="H107" s="9">
        <v>32</v>
      </c>
      <c r="I107" s="5">
        <f t="shared" si="118"/>
        <v>58.18181818181818</v>
      </c>
      <c r="J107" s="9">
        <v>10</v>
      </c>
      <c r="K107" s="5">
        <f t="shared" si="119"/>
        <v>18.18181818181818</v>
      </c>
      <c r="L107" s="9">
        <v>0</v>
      </c>
      <c r="M107" s="5">
        <f t="shared" si="120"/>
        <v>0</v>
      </c>
      <c r="N107" s="6">
        <f t="shared" si="121"/>
        <v>100</v>
      </c>
      <c r="O107" s="6">
        <f t="shared" si="122"/>
        <v>81.818181818181813</v>
      </c>
      <c r="P107" s="6">
        <f t="shared" si="123"/>
        <v>4.0545454545454547</v>
      </c>
      <c r="Q107" s="6">
        <f t="shared" si="124"/>
        <v>67.418181818181822</v>
      </c>
      <c r="R107" s="40" t="str">
        <f t="shared" si="125"/>
        <v>Допустимо</v>
      </c>
      <c r="S107" s="7"/>
      <c r="T107" s="7"/>
      <c r="U107" s="4">
        <f t="shared" si="126"/>
        <v>62</v>
      </c>
      <c r="V107" s="4">
        <f t="shared" si="127"/>
        <v>55</v>
      </c>
      <c r="W107" s="5">
        <f t="shared" si="128"/>
        <v>88.709677419354833</v>
      </c>
      <c r="X107" s="9">
        <v>16</v>
      </c>
      <c r="Y107" s="5">
        <f t="shared" si="129"/>
        <v>29.09090909090909</v>
      </c>
      <c r="Z107" s="9">
        <v>23</v>
      </c>
      <c r="AA107" s="5">
        <f t="shared" si="130"/>
        <v>41.81818181818182</v>
      </c>
      <c r="AB107" s="9">
        <v>16</v>
      </c>
      <c r="AC107" s="5">
        <f t="shared" si="131"/>
        <v>29.09090909090909</v>
      </c>
      <c r="AD107" s="9">
        <v>0</v>
      </c>
      <c r="AE107" s="5">
        <f t="shared" si="132"/>
        <v>0</v>
      </c>
      <c r="AF107" s="6">
        <f t="shared" si="133"/>
        <v>100</v>
      </c>
      <c r="AG107" s="6">
        <f t="shared" si="134"/>
        <v>70.909090909090907</v>
      </c>
      <c r="AH107" s="6">
        <f t="shared" si="135"/>
        <v>4</v>
      </c>
      <c r="AI107" s="6">
        <f t="shared" si="136"/>
        <v>66.327272727272714</v>
      </c>
      <c r="AJ107" s="40" t="str">
        <f t="shared" si="137"/>
        <v>Допустимо</v>
      </c>
    </row>
    <row r="108" spans="1:36" ht="31.5">
      <c r="A108" s="2">
        <v>88</v>
      </c>
      <c r="B108" s="3" t="s">
        <v>121</v>
      </c>
      <c r="C108" s="31">
        <v>40</v>
      </c>
      <c r="D108" s="4">
        <f t="shared" si="115"/>
        <v>34</v>
      </c>
      <c r="E108" s="5">
        <f t="shared" si="116"/>
        <v>85</v>
      </c>
      <c r="F108" s="9">
        <v>4</v>
      </c>
      <c r="G108" s="5">
        <f t="shared" si="117"/>
        <v>11.764705882352942</v>
      </c>
      <c r="H108" s="9">
        <v>13</v>
      </c>
      <c r="I108" s="5">
        <f t="shared" si="118"/>
        <v>38.235294117647058</v>
      </c>
      <c r="J108" s="9">
        <v>13</v>
      </c>
      <c r="K108" s="5">
        <f t="shared" si="119"/>
        <v>38.235294117647058</v>
      </c>
      <c r="L108" s="9">
        <v>4</v>
      </c>
      <c r="M108" s="5">
        <f t="shared" si="120"/>
        <v>11.764705882352942</v>
      </c>
      <c r="N108" s="6">
        <f t="shared" si="121"/>
        <v>88.235294117647072</v>
      </c>
      <c r="O108" s="6">
        <f t="shared" si="122"/>
        <v>50</v>
      </c>
      <c r="P108" s="6">
        <f t="shared" si="123"/>
        <v>3.5</v>
      </c>
      <c r="Q108" s="6">
        <f t="shared" si="124"/>
        <v>51.882352941176478</v>
      </c>
      <c r="R108" s="40" t="str">
        <f t="shared" si="125"/>
        <v>Допустимо</v>
      </c>
      <c r="S108" s="7"/>
      <c r="T108" s="7"/>
      <c r="U108" s="4">
        <f t="shared" si="126"/>
        <v>40</v>
      </c>
      <c r="V108" s="4">
        <f t="shared" si="127"/>
        <v>34</v>
      </c>
      <c r="W108" s="5">
        <f t="shared" si="128"/>
        <v>85</v>
      </c>
      <c r="X108" s="9">
        <v>7</v>
      </c>
      <c r="Y108" s="5">
        <f t="shared" si="129"/>
        <v>20.588235294117649</v>
      </c>
      <c r="Z108" s="9">
        <v>13</v>
      </c>
      <c r="AA108" s="5">
        <f t="shared" si="130"/>
        <v>38.235294117647058</v>
      </c>
      <c r="AB108" s="9">
        <v>13</v>
      </c>
      <c r="AC108" s="5">
        <f t="shared" si="131"/>
        <v>38.235294117647058</v>
      </c>
      <c r="AD108" s="9">
        <v>1</v>
      </c>
      <c r="AE108" s="5">
        <f t="shared" si="132"/>
        <v>2.9411764705882355</v>
      </c>
      <c r="AF108" s="6">
        <f t="shared" si="133"/>
        <v>97.058823529411768</v>
      </c>
      <c r="AG108" s="6">
        <f t="shared" si="134"/>
        <v>58.82352941176471</v>
      </c>
      <c r="AH108" s="6">
        <f t="shared" si="135"/>
        <v>3.7647058823529416</v>
      </c>
      <c r="AI108" s="6">
        <f t="shared" si="136"/>
        <v>59.294117647058826</v>
      </c>
      <c r="AJ108" s="40" t="str">
        <f t="shared" si="137"/>
        <v>Допустимо</v>
      </c>
    </row>
    <row r="109" spans="1:36" ht="31.5">
      <c r="A109" s="2">
        <v>89</v>
      </c>
      <c r="B109" s="3" t="s">
        <v>122</v>
      </c>
      <c r="C109" s="31">
        <v>15</v>
      </c>
      <c r="D109" s="4">
        <f t="shared" si="115"/>
        <v>14</v>
      </c>
      <c r="E109" s="5">
        <f t="shared" si="116"/>
        <v>93.333333333333343</v>
      </c>
      <c r="F109" s="9">
        <v>1</v>
      </c>
      <c r="G109" s="5">
        <f t="shared" si="117"/>
        <v>7.1428571428571432</v>
      </c>
      <c r="H109" s="9">
        <v>6</v>
      </c>
      <c r="I109" s="5">
        <f t="shared" si="118"/>
        <v>42.857142857142861</v>
      </c>
      <c r="J109" s="9">
        <v>6</v>
      </c>
      <c r="K109" s="5">
        <f t="shared" si="119"/>
        <v>42.857142857142861</v>
      </c>
      <c r="L109" s="9">
        <v>1</v>
      </c>
      <c r="M109" s="5">
        <f t="shared" si="120"/>
        <v>7.1428571428571432</v>
      </c>
      <c r="N109" s="6">
        <f t="shared" si="121"/>
        <v>92.857142857142861</v>
      </c>
      <c r="O109" s="6">
        <f t="shared" si="122"/>
        <v>50</v>
      </c>
      <c r="P109" s="6">
        <f t="shared" si="123"/>
        <v>3.5</v>
      </c>
      <c r="Q109" s="6">
        <f t="shared" si="124"/>
        <v>51.142857142857146</v>
      </c>
      <c r="R109" s="40" t="str">
        <f t="shared" si="125"/>
        <v>Допустимо</v>
      </c>
      <c r="S109" s="7"/>
      <c r="T109" s="7"/>
      <c r="U109" s="4">
        <f t="shared" si="126"/>
        <v>15</v>
      </c>
      <c r="V109" s="4">
        <f t="shared" si="127"/>
        <v>14</v>
      </c>
      <c r="W109" s="5">
        <f t="shared" si="128"/>
        <v>93.333333333333343</v>
      </c>
      <c r="X109" s="9">
        <v>1</v>
      </c>
      <c r="Y109" s="5">
        <f t="shared" si="129"/>
        <v>7.1428571428571432</v>
      </c>
      <c r="Z109" s="9">
        <v>8</v>
      </c>
      <c r="AA109" s="5">
        <f t="shared" si="130"/>
        <v>57.142857142857146</v>
      </c>
      <c r="AB109" s="9">
        <v>5</v>
      </c>
      <c r="AC109" s="5">
        <f t="shared" si="131"/>
        <v>35.714285714285715</v>
      </c>
      <c r="AD109" s="9">
        <v>0</v>
      </c>
      <c r="AE109" s="5">
        <f t="shared" si="132"/>
        <v>0</v>
      </c>
      <c r="AF109" s="6">
        <f t="shared" si="133"/>
        <v>100</v>
      </c>
      <c r="AG109" s="6">
        <f t="shared" si="134"/>
        <v>64.285714285714292</v>
      </c>
      <c r="AH109" s="6">
        <f t="shared" si="135"/>
        <v>3.7142857142857144</v>
      </c>
      <c r="AI109" s="6">
        <f t="shared" si="136"/>
        <v>56.571428571428577</v>
      </c>
      <c r="AJ109" s="40" t="str">
        <f t="shared" si="137"/>
        <v>Допустимо</v>
      </c>
    </row>
    <row r="110" spans="1:36" ht="31.5">
      <c r="A110" s="2">
        <v>90</v>
      </c>
      <c r="B110" s="3" t="s">
        <v>123</v>
      </c>
      <c r="C110" s="31">
        <v>12</v>
      </c>
      <c r="D110" s="4">
        <f t="shared" si="115"/>
        <v>12</v>
      </c>
      <c r="E110" s="5">
        <f t="shared" si="116"/>
        <v>100</v>
      </c>
      <c r="F110" s="9">
        <v>2</v>
      </c>
      <c r="G110" s="5">
        <f t="shared" si="117"/>
        <v>16.666666666666668</v>
      </c>
      <c r="H110" s="9">
        <v>5</v>
      </c>
      <c r="I110" s="5">
        <f t="shared" si="118"/>
        <v>41.666666666666671</v>
      </c>
      <c r="J110" s="9">
        <v>2</v>
      </c>
      <c r="K110" s="5">
        <f t="shared" si="119"/>
        <v>16.666666666666668</v>
      </c>
      <c r="L110" s="9">
        <v>3</v>
      </c>
      <c r="M110" s="5">
        <f t="shared" si="120"/>
        <v>25</v>
      </c>
      <c r="N110" s="6">
        <f t="shared" si="121"/>
        <v>75</v>
      </c>
      <c r="O110" s="6">
        <f t="shared" si="122"/>
        <v>58.333333333333336</v>
      </c>
      <c r="P110" s="6">
        <f t="shared" si="123"/>
        <v>3.5</v>
      </c>
      <c r="Q110" s="6">
        <f t="shared" si="124"/>
        <v>53.333333333333343</v>
      </c>
      <c r="R110" s="40" t="str">
        <f t="shared" si="125"/>
        <v>Допустимо</v>
      </c>
      <c r="S110" s="7"/>
      <c r="T110" s="7"/>
      <c r="U110" s="4">
        <f t="shared" si="126"/>
        <v>12</v>
      </c>
      <c r="V110" s="4">
        <f t="shared" si="127"/>
        <v>12</v>
      </c>
      <c r="W110" s="5">
        <f t="shared" si="128"/>
        <v>100</v>
      </c>
      <c r="X110" s="9">
        <v>3</v>
      </c>
      <c r="Y110" s="5">
        <f t="shared" si="129"/>
        <v>25</v>
      </c>
      <c r="Z110" s="9">
        <v>2</v>
      </c>
      <c r="AA110" s="5">
        <f t="shared" si="130"/>
        <v>16.666666666666668</v>
      </c>
      <c r="AB110" s="9">
        <v>6</v>
      </c>
      <c r="AC110" s="5">
        <f t="shared" si="131"/>
        <v>50</v>
      </c>
      <c r="AD110" s="9">
        <v>1</v>
      </c>
      <c r="AE110" s="5">
        <f t="shared" si="132"/>
        <v>8.3333333333333339</v>
      </c>
      <c r="AF110" s="6">
        <f t="shared" si="133"/>
        <v>91.666666666666671</v>
      </c>
      <c r="AG110" s="6">
        <f t="shared" si="134"/>
        <v>41.666666666666671</v>
      </c>
      <c r="AH110" s="6">
        <f t="shared" si="135"/>
        <v>3.5833333333333339</v>
      </c>
      <c r="AI110" s="6">
        <f t="shared" si="136"/>
        <v>55.000000000000007</v>
      </c>
      <c r="AJ110" s="40" t="str">
        <f t="shared" si="137"/>
        <v>Допустимо</v>
      </c>
    </row>
    <row r="111" spans="1:36" ht="31.5">
      <c r="A111" s="2">
        <v>91</v>
      </c>
      <c r="B111" s="3" t="s">
        <v>124</v>
      </c>
      <c r="C111" s="31">
        <v>33</v>
      </c>
      <c r="D111" s="4">
        <f t="shared" si="115"/>
        <v>30</v>
      </c>
      <c r="E111" s="5">
        <f t="shared" si="116"/>
        <v>90.909090909090907</v>
      </c>
      <c r="F111" s="9">
        <v>4</v>
      </c>
      <c r="G111" s="5">
        <f t="shared" si="117"/>
        <v>13.333333333333334</v>
      </c>
      <c r="H111" s="9">
        <v>12</v>
      </c>
      <c r="I111" s="5">
        <f t="shared" si="118"/>
        <v>40</v>
      </c>
      <c r="J111" s="9">
        <v>9</v>
      </c>
      <c r="K111" s="5">
        <f t="shared" si="119"/>
        <v>30</v>
      </c>
      <c r="L111" s="9">
        <v>5</v>
      </c>
      <c r="M111" s="5">
        <f t="shared" si="120"/>
        <v>16.666666666666668</v>
      </c>
      <c r="N111" s="6">
        <f t="shared" si="121"/>
        <v>83.333333333333343</v>
      </c>
      <c r="O111" s="6">
        <f t="shared" si="122"/>
        <v>53.333333333333336</v>
      </c>
      <c r="P111" s="6">
        <f t="shared" si="123"/>
        <v>3.5</v>
      </c>
      <c r="Q111" s="6">
        <f t="shared" si="124"/>
        <v>52.400000000000006</v>
      </c>
      <c r="R111" s="40" t="str">
        <f t="shared" si="125"/>
        <v>Допустимо</v>
      </c>
      <c r="S111" s="7"/>
      <c r="T111" s="7"/>
      <c r="U111" s="4">
        <f t="shared" si="126"/>
        <v>33</v>
      </c>
      <c r="V111" s="4">
        <f t="shared" si="127"/>
        <v>30</v>
      </c>
      <c r="W111" s="5">
        <f t="shared" si="128"/>
        <v>90.909090909090907</v>
      </c>
      <c r="X111" s="9">
        <v>3</v>
      </c>
      <c r="Y111" s="5">
        <f t="shared" si="129"/>
        <v>10</v>
      </c>
      <c r="Z111" s="9">
        <v>18</v>
      </c>
      <c r="AA111" s="5">
        <f t="shared" si="130"/>
        <v>60</v>
      </c>
      <c r="AB111" s="9">
        <v>6</v>
      </c>
      <c r="AC111" s="5">
        <f t="shared" si="131"/>
        <v>20</v>
      </c>
      <c r="AD111" s="9">
        <v>3</v>
      </c>
      <c r="AE111" s="5">
        <f t="shared" si="132"/>
        <v>10</v>
      </c>
      <c r="AF111" s="6">
        <f t="shared" si="133"/>
        <v>90</v>
      </c>
      <c r="AG111" s="6">
        <f t="shared" si="134"/>
        <v>70</v>
      </c>
      <c r="AH111" s="6">
        <f t="shared" si="135"/>
        <v>3.7</v>
      </c>
      <c r="AI111" s="6">
        <f t="shared" si="136"/>
        <v>57.2</v>
      </c>
      <c r="AJ111" s="40" t="str">
        <f t="shared" si="137"/>
        <v>Допустимо</v>
      </c>
    </row>
    <row r="112" spans="1:36" ht="15.75">
      <c r="A112" s="7"/>
      <c r="B112" s="1" t="s">
        <v>125</v>
      </c>
      <c r="C112" s="8">
        <f>SUM(C87:C111)</f>
        <v>570</v>
      </c>
      <c r="D112" s="8">
        <f>SUM(D87:D111)</f>
        <v>513</v>
      </c>
      <c r="E112" s="6">
        <f t="shared" si="116"/>
        <v>90</v>
      </c>
      <c r="F112" s="8">
        <f>SUM(F87:F111)</f>
        <v>83</v>
      </c>
      <c r="G112" s="6">
        <f t="shared" si="117"/>
        <v>16.179337231968809</v>
      </c>
      <c r="H112" s="8">
        <f>SUM(H87:H111)</f>
        <v>222</v>
      </c>
      <c r="I112" s="6">
        <f t="shared" si="118"/>
        <v>43.274853801169591</v>
      </c>
      <c r="J112" s="8">
        <f>SUM(J87:J111)</f>
        <v>142</v>
      </c>
      <c r="K112" s="6">
        <f t="shared" si="119"/>
        <v>27.680311890838205</v>
      </c>
      <c r="L112" s="8">
        <f>SUM(L87:L111)</f>
        <v>66</v>
      </c>
      <c r="M112" s="6">
        <f t="shared" si="120"/>
        <v>12.865497076023392</v>
      </c>
      <c r="N112" s="6">
        <f t="shared" si="121"/>
        <v>87.134502923976598</v>
      </c>
      <c r="O112" s="6">
        <f t="shared" si="122"/>
        <v>59.4541910331384</v>
      </c>
      <c r="P112" s="6">
        <f t="shared" si="123"/>
        <v>3.6276803118908378</v>
      </c>
      <c r="Q112" s="6">
        <f t="shared" si="124"/>
        <v>55.898635477582843</v>
      </c>
      <c r="S112" s="7"/>
      <c r="T112" s="7"/>
      <c r="U112" s="8">
        <f>SUM(U87:U111)</f>
        <v>570</v>
      </c>
      <c r="V112" s="8">
        <f>SUM(V87:V111)</f>
        <v>513</v>
      </c>
      <c r="W112" s="6">
        <f t="shared" si="128"/>
        <v>90</v>
      </c>
      <c r="X112" s="8">
        <f>SUM(X87:X111)</f>
        <v>78</v>
      </c>
      <c r="Y112" s="6">
        <f t="shared" si="129"/>
        <v>15.204678362573098</v>
      </c>
      <c r="Z112" s="8">
        <f>SUM(Z87:Z111)</f>
        <v>226</v>
      </c>
      <c r="AA112" s="6">
        <f t="shared" si="130"/>
        <v>44.054580896686154</v>
      </c>
      <c r="AB112" s="8">
        <f>SUM(AB87:AB111)</f>
        <v>160</v>
      </c>
      <c r="AC112" s="6">
        <f t="shared" si="131"/>
        <v>31.189083820662766</v>
      </c>
      <c r="AD112" s="8">
        <f>SUM(AD87:AD111)</f>
        <v>49</v>
      </c>
      <c r="AE112" s="6">
        <f t="shared" si="132"/>
        <v>9.5516569200779724</v>
      </c>
      <c r="AF112" s="6">
        <f t="shared" si="133"/>
        <v>90.448343079922026</v>
      </c>
      <c r="AG112" s="6">
        <f t="shared" si="134"/>
        <v>59.259259259259252</v>
      </c>
      <c r="AH112" s="6">
        <f t="shared" si="135"/>
        <v>3.6491228070175437</v>
      </c>
      <c r="AI112" s="6">
        <f t="shared" si="136"/>
        <v>56.155945419103311</v>
      </c>
    </row>
    <row r="113" spans="1:36">
      <c r="A113" s="38" t="s">
        <v>126</v>
      </c>
      <c r="B113" s="38" t="s">
        <v>126</v>
      </c>
      <c r="C113" s="39" t="s">
        <v>126</v>
      </c>
      <c r="D113" s="38" t="s">
        <v>126</v>
      </c>
      <c r="E113" s="38" t="s">
        <v>126</v>
      </c>
      <c r="F113" s="39" t="s">
        <v>126</v>
      </c>
      <c r="G113" s="38" t="s">
        <v>126</v>
      </c>
      <c r="H113" s="39" t="s">
        <v>126</v>
      </c>
      <c r="I113" s="38" t="s">
        <v>126</v>
      </c>
      <c r="J113" s="39" t="s">
        <v>126</v>
      </c>
      <c r="K113" s="38" t="s">
        <v>126</v>
      </c>
      <c r="L113" s="39" t="s">
        <v>126</v>
      </c>
      <c r="M113" s="38" t="s">
        <v>126</v>
      </c>
      <c r="N113" s="38" t="s">
        <v>126</v>
      </c>
      <c r="O113" s="38" t="s">
        <v>126</v>
      </c>
      <c r="P113" s="38" t="s">
        <v>126</v>
      </c>
      <c r="Q113" s="38" t="s">
        <v>126</v>
      </c>
      <c r="S113" s="38" t="s">
        <v>21</v>
      </c>
      <c r="T113" s="38" t="s">
        <v>21</v>
      </c>
      <c r="U113" s="38" t="s">
        <v>21</v>
      </c>
      <c r="V113" s="38" t="s">
        <v>21</v>
      </c>
      <c r="W113" s="38" t="s">
        <v>21</v>
      </c>
      <c r="X113" s="39" t="s">
        <v>21</v>
      </c>
      <c r="Y113" s="38" t="s">
        <v>21</v>
      </c>
      <c r="Z113" s="39" t="s">
        <v>21</v>
      </c>
      <c r="AA113" s="38" t="s">
        <v>21</v>
      </c>
      <c r="AB113" s="39" t="s">
        <v>21</v>
      </c>
      <c r="AC113" s="38" t="s">
        <v>21</v>
      </c>
      <c r="AD113" s="39" t="s">
        <v>21</v>
      </c>
      <c r="AE113" s="38" t="s">
        <v>21</v>
      </c>
      <c r="AF113" s="38" t="s">
        <v>21</v>
      </c>
      <c r="AG113" s="38" t="s">
        <v>21</v>
      </c>
      <c r="AH113" s="38" t="s">
        <v>21</v>
      </c>
      <c r="AI113" s="38" t="s">
        <v>21</v>
      </c>
    </row>
    <row r="114" spans="1:36" ht="31.5">
      <c r="A114" s="2">
        <v>92</v>
      </c>
      <c r="B114" s="3" t="s">
        <v>127</v>
      </c>
      <c r="C114" s="9">
        <v>132</v>
      </c>
      <c r="D114" s="4">
        <f t="shared" ref="D114:D129" si="138">F114+H114+J114+L114</f>
        <v>118</v>
      </c>
      <c r="E114" s="5">
        <f t="shared" ref="E114:E130" si="139">100/C114*D114</f>
        <v>89.393939393939391</v>
      </c>
      <c r="F114" s="9">
        <v>40</v>
      </c>
      <c r="G114" s="5">
        <f t="shared" ref="G114:G130" si="140">100/D114*F114</f>
        <v>33.898305084745758</v>
      </c>
      <c r="H114" s="9">
        <v>62</v>
      </c>
      <c r="I114" s="5">
        <f t="shared" ref="I114:I130" si="141">100/D114*H114</f>
        <v>52.542372881355931</v>
      </c>
      <c r="J114" s="9">
        <v>15</v>
      </c>
      <c r="K114" s="5">
        <f t="shared" ref="K114:K130" si="142">100/D114*J114</f>
        <v>12.711864406779661</v>
      </c>
      <c r="L114" s="9">
        <v>1</v>
      </c>
      <c r="M114" s="5">
        <f t="shared" ref="M114:M130" si="143">100/D114*L114</f>
        <v>0.84745762711864403</v>
      </c>
      <c r="N114" s="6">
        <f t="shared" ref="N114:N130" si="144">100/D114*(F114+H114+J114)</f>
        <v>99.152542372881356</v>
      </c>
      <c r="O114" s="6">
        <f t="shared" ref="O114:O130" si="145">100/D114*(F114+H114)</f>
        <v>86.440677966101688</v>
      </c>
      <c r="P114" s="6">
        <f t="shared" ref="P114:P130" si="146">100/D114*(5*F114+4*H114+3*J114+2*L114)/100</f>
        <v>4.1949152542372881</v>
      </c>
      <c r="Q114" s="6">
        <f t="shared" ref="Q114:Q130" si="147">100/D114*(1*F114+0.64*H114+0.36*J114+0.16*L114)</f>
        <v>72.237288135593218</v>
      </c>
      <c r="R114" s="40" t="str">
        <f t="shared" ref="R114:R129" si="148">IF(C114&lt;D114,"Введено не верное количество отметок","Допустимо")</f>
        <v>Допустимо</v>
      </c>
      <c r="S114" s="7"/>
      <c r="T114" s="7"/>
      <c r="U114" s="4">
        <f t="shared" ref="U114:U129" si="149">C114</f>
        <v>132</v>
      </c>
      <c r="V114" s="4">
        <f t="shared" ref="V114:V129" si="150">X114+Z114+AB114+AD114</f>
        <v>118</v>
      </c>
      <c r="W114" s="5">
        <f t="shared" ref="W114:W130" si="151">100/U114*V114</f>
        <v>89.393939393939391</v>
      </c>
      <c r="X114" s="9">
        <v>59</v>
      </c>
      <c r="Y114" s="5">
        <f t="shared" ref="Y114:Y130" si="152">100/V114*X114</f>
        <v>50</v>
      </c>
      <c r="Z114" s="9">
        <v>53</v>
      </c>
      <c r="AA114" s="5">
        <f t="shared" ref="AA114:AA130" si="153">100/V114*Z114</f>
        <v>44.915254237288131</v>
      </c>
      <c r="AB114" s="9">
        <v>6</v>
      </c>
      <c r="AC114" s="5">
        <f t="shared" ref="AC114:AC130" si="154">100/V114*AB114</f>
        <v>5.0847457627118642</v>
      </c>
      <c r="AD114" s="9">
        <v>0</v>
      </c>
      <c r="AE114" s="5">
        <f t="shared" ref="AE114:AE130" si="155">100/V114*AD114</f>
        <v>0</v>
      </c>
      <c r="AF114" s="6">
        <f t="shared" ref="AF114:AF130" si="156">100/V114*(X114+Z114+AB114)</f>
        <v>100</v>
      </c>
      <c r="AG114" s="6">
        <f t="shared" ref="AG114:AG130" si="157">100/V114*(X114+Z114)</f>
        <v>94.915254237288138</v>
      </c>
      <c r="AH114" s="6">
        <f t="shared" ref="AH114:AH130" si="158">100/V114*(5*X114+4*Z114+3*AB114+2*AD114)/100</f>
        <v>4.4491525423728815</v>
      </c>
      <c r="AI114" s="6">
        <f t="shared" ref="AI114:AI130" si="159">100/V114*(1*X114+0.64*Z114+0.36*AB114+0.16*AD114)</f>
        <v>80.576271186440678</v>
      </c>
      <c r="AJ114" s="40" t="str">
        <f t="shared" ref="AJ114:AJ129" si="160">IF(U114&lt;V114,"Введено не верное количество отметок","Допустимо")</f>
        <v>Допустимо</v>
      </c>
    </row>
    <row r="115" spans="1:36" ht="31.5">
      <c r="A115" s="2">
        <v>93</v>
      </c>
      <c r="B115" s="3" t="s">
        <v>128</v>
      </c>
      <c r="C115" s="9">
        <v>134</v>
      </c>
      <c r="D115" s="4">
        <f t="shared" si="138"/>
        <v>108</v>
      </c>
      <c r="E115" s="5">
        <f t="shared" si="139"/>
        <v>80.597014925373145</v>
      </c>
      <c r="F115" s="9">
        <v>17</v>
      </c>
      <c r="G115" s="5">
        <f t="shared" si="140"/>
        <v>15.74074074074074</v>
      </c>
      <c r="H115" s="9">
        <v>39</v>
      </c>
      <c r="I115" s="5">
        <f t="shared" si="141"/>
        <v>36.111111111111114</v>
      </c>
      <c r="J115" s="9">
        <v>38</v>
      </c>
      <c r="K115" s="5">
        <f t="shared" si="142"/>
        <v>35.185185185185183</v>
      </c>
      <c r="L115" s="9">
        <v>14</v>
      </c>
      <c r="M115" s="5">
        <f t="shared" si="143"/>
        <v>12.962962962962964</v>
      </c>
      <c r="N115" s="6">
        <f t="shared" si="144"/>
        <v>87.037037037037038</v>
      </c>
      <c r="O115" s="6">
        <f t="shared" si="145"/>
        <v>51.851851851851855</v>
      </c>
      <c r="P115" s="6">
        <f t="shared" si="146"/>
        <v>3.5462962962962963</v>
      </c>
      <c r="Q115" s="6">
        <f t="shared" si="147"/>
        <v>53.592592592592595</v>
      </c>
      <c r="R115" s="40" t="str">
        <f t="shared" si="148"/>
        <v>Допустимо</v>
      </c>
      <c r="S115" s="7"/>
      <c r="T115" s="7"/>
      <c r="U115" s="4">
        <f t="shared" si="149"/>
        <v>134</v>
      </c>
      <c r="V115" s="4">
        <f t="shared" si="150"/>
        <v>108</v>
      </c>
      <c r="W115" s="5">
        <f t="shared" si="151"/>
        <v>80.597014925373145</v>
      </c>
      <c r="X115" s="9">
        <v>35</v>
      </c>
      <c r="Y115" s="5">
        <f t="shared" si="152"/>
        <v>32.407407407407405</v>
      </c>
      <c r="Z115" s="9">
        <v>35</v>
      </c>
      <c r="AA115" s="5">
        <f t="shared" si="153"/>
        <v>32.407407407407405</v>
      </c>
      <c r="AB115" s="9">
        <v>24</v>
      </c>
      <c r="AC115" s="5">
        <f t="shared" si="154"/>
        <v>22.222222222222221</v>
      </c>
      <c r="AD115" s="9">
        <v>14</v>
      </c>
      <c r="AE115" s="5">
        <f t="shared" si="155"/>
        <v>12.962962962962964</v>
      </c>
      <c r="AF115" s="6">
        <f t="shared" si="156"/>
        <v>87.037037037037038</v>
      </c>
      <c r="AG115" s="6">
        <f t="shared" si="157"/>
        <v>64.81481481481481</v>
      </c>
      <c r="AH115" s="6">
        <f t="shared" si="158"/>
        <v>3.8425925925925926</v>
      </c>
      <c r="AI115" s="6">
        <f t="shared" si="159"/>
        <v>63.222222222222221</v>
      </c>
      <c r="AJ115" s="40" t="str">
        <f t="shared" si="160"/>
        <v>Допустимо</v>
      </c>
    </row>
    <row r="116" spans="1:36" ht="15.75">
      <c r="A116" s="2">
        <v>94</v>
      </c>
      <c r="B116" s="3" t="s">
        <v>129</v>
      </c>
      <c r="C116" s="9">
        <v>41</v>
      </c>
      <c r="D116" s="4">
        <f t="shared" si="138"/>
        <v>39</v>
      </c>
      <c r="E116" s="5">
        <f t="shared" si="139"/>
        <v>95.121951219512198</v>
      </c>
      <c r="F116" s="9">
        <v>8</v>
      </c>
      <c r="G116" s="5">
        <f t="shared" si="140"/>
        <v>20.512820512820515</v>
      </c>
      <c r="H116" s="9">
        <v>18</v>
      </c>
      <c r="I116" s="5">
        <f t="shared" si="141"/>
        <v>46.15384615384616</v>
      </c>
      <c r="J116" s="9">
        <v>11</v>
      </c>
      <c r="K116" s="5">
        <f t="shared" si="142"/>
        <v>28.205128205128208</v>
      </c>
      <c r="L116" s="9">
        <v>2</v>
      </c>
      <c r="M116" s="5">
        <f t="shared" si="143"/>
        <v>5.1282051282051286</v>
      </c>
      <c r="N116" s="6">
        <f t="shared" si="144"/>
        <v>94.871794871794876</v>
      </c>
      <c r="O116" s="6">
        <f t="shared" si="145"/>
        <v>66.666666666666671</v>
      </c>
      <c r="P116" s="6">
        <f t="shared" si="146"/>
        <v>3.8205128205128212</v>
      </c>
      <c r="Q116" s="6">
        <f t="shared" si="147"/>
        <v>61.025641025641029</v>
      </c>
      <c r="R116" s="40" t="str">
        <f t="shared" si="148"/>
        <v>Допустимо</v>
      </c>
      <c r="S116" s="7"/>
      <c r="T116" s="7"/>
      <c r="U116" s="4">
        <f t="shared" si="149"/>
        <v>41</v>
      </c>
      <c r="V116" s="4">
        <f t="shared" si="150"/>
        <v>39</v>
      </c>
      <c r="W116" s="5">
        <f t="shared" si="151"/>
        <v>95.121951219512198</v>
      </c>
      <c r="X116" s="9">
        <v>12</v>
      </c>
      <c r="Y116" s="5">
        <f t="shared" si="152"/>
        <v>30.769230769230774</v>
      </c>
      <c r="Z116" s="9">
        <v>12</v>
      </c>
      <c r="AA116" s="5">
        <f t="shared" si="153"/>
        <v>30.769230769230774</v>
      </c>
      <c r="AB116" s="9">
        <v>12</v>
      </c>
      <c r="AC116" s="5">
        <f t="shared" si="154"/>
        <v>30.769230769230774</v>
      </c>
      <c r="AD116" s="9">
        <v>3</v>
      </c>
      <c r="AE116" s="5">
        <f t="shared" si="155"/>
        <v>7.6923076923076934</v>
      </c>
      <c r="AF116" s="6">
        <f t="shared" si="156"/>
        <v>92.307692307692321</v>
      </c>
      <c r="AG116" s="6">
        <f t="shared" si="157"/>
        <v>61.538461538461547</v>
      </c>
      <c r="AH116" s="6">
        <f t="shared" si="158"/>
        <v>3.8461538461538463</v>
      </c>
      <c r="AI116" s="6">
        <f t="shared" si="159"/>
        <v>62.769230769230774</v>
      </c>
      <c r="AJ116" s="40" t="str">
        <f t="shared" si="160"/>
        <v>Допустимо</v>
      </c>
    </row>
    <row r="117" spans="1:36" ht="15.75">
      <c r="A117" s="2">
        <v>95</v>
      </c>
      <c r="B117" s="3" t="s">
        <v>130</v>
      </c>
      <c r="C117" s="9">
        <v>69</v>
      </c>
      <c r="D117" s="4">
        <f t="shared" si="138"/>
        <v>62</v>
      </c>
      <c r="E117" s="5">
        <f t="shared" si="139"/>
        <v>89.85507246376811</v>
      </c>
      <c r="F117" s="9">
        <v>9</v>
      </c>
      <c r="G117" s="5">
        <f t="shared" si="140"/>
        <v>14.516129032258064</v>
      </c>
      <c r="H117" s="9">
        <v>26</v>
      </c>
      <c r="I117" s="5">
        <f t="shared" si="141"/>
        <v>41.935483870967737</v>
      </c>
      <c r="J117" s="9">
        <v>23</v>
      </c>
      <c r="K117" s="5">
        <f t="shared" si="142"/>
        <v>37.096774193548384</v>
      </c>
      <c r="L117" s="9">
        <v>4</v>
      </c>
      <c r="M117" s="5">
        <f t="shared" si="143"/>
        <v>6.4516129032258061</v>
      </c>
      <c r="N117" s="6">
        <f t="shared" si="144"/>
        <v>93.548387096774192</v>
      </c>
      <c r="O117" s="6">
        <f t="shared" si="145"/>
        <v>56.451612903225801</v>
      </c>
      <c r="P117" s="6">
        <f t="shared" si="146"/>
        <v>3.6451612903225805</v>
      </c>
      <c r="Q117" s="6">
        <f t="shared" si="147"/>
        <v>55.741935483870968</v>
      </c>
      <c r="R117" s="40" t="str">
        <f t="shared" si="148"/>
        <v>Допустимо</v>
      </c>
      <c r="S117" s="7"/>
      <c r="T117" s="7"/>
      <c r="U117" s="4">
        <f t="shared" si="149"/>
        <v>69</v>
      </c>
      <c r="V117" s="4">
        <f t="shared" si="150"/>
        <v>62</v>
      </c>
      <c r="W117" s="5">
        <f t="shared" si="151"/>
        <v>89.85507246376811</v>
      </c>
      <c r="X117" s="9">
        <v>8</v>
      </c>
      <c r="Y117" s="5">
        <f t="shared" si="152"/>
        <v>12.903225806451612</v>
      </c>
      <c r="Z117" s="9">
        <v>17</v>
      </c>
      <c r="AA117" s="5">
        <f t="shared" si="153"/>
        <v>27.419354838709676</v>
      </c>
      <c r="AB117" s="9">
        <v>31</v>
      </c>
      <c r="AC117" s="5">
        <f t="shared" si="154"/>
        <v>50</v>
      </c>
      <c r="AD117" s="9">
        <v>6</v>
      </c>
      <c r="AE117" s="5">
        <f t="shared" si="155"/>
        <v>9.6774193548387082</v>
      </c>
      <c r="AF117" s="6">
        <f t="shared" si="156"/>
        <v>90.322580645161281</v>
      </c>
      <c r="AG117" s="6">
        <f t="shared" si="157"/>
        <v>40.322580645161288</v>
      </c>
      <c r="AH117" s="6">
        <f t="shared" si="158"/>
        <v>3.4354838709677415</v>
      </c>
      <c r="AI117" s="6">
        <f t="shared" si="159"/>
        <v>50</v>
      </c>
      <c r="AJ117" s="40" t="str">
        <f t="shared" si="160"/>
        <v>Допустимо</v>
      </c>
    </row>
    <row r="118" spans="1:36" ht="15.75">
      <c r="A118" s="2">
        <v>96</v>
      </c>
      <c r="B118" s="3" t="s">
        <v>131</v>
      </c>
      <c r="C118" s="9">
        <v>108</v>
      </c>
      <c r="D118" s="4">
        <f t="shared" si="138"/>
        <v>93</v>
      </c>
      <c r="E118" s="5">
        <f t="shared" si="139"/>
        <v>86.111111111111114</v>
      </c>
      <c r="F118" s="9">
        <v>26</v>
      </c>
      <c r="G118" s="5">
        <f t="shared" si="140"/>
        <v>27.956989247311824</v>
      </c>
      <c r="H118" s="9">
        <v>29</v>
      </c>
      <c r="I118" s="5">
        <f t="shared" si="141"/>
        <v>31.182795698924728</v>
      </c>
      <c r="J118" s="9">
        <v>31</v>
      </c>
      <c r="K118" s="5">
        <f t="shared" si="142"/>
        <v>33.333333333333329</v>
      </c>
      <c r="L118" s="9">
        <v>7</v>
      </c>
      <c r="M118" s="5">
        <f t="shared" si="143"/>
        <v>7.5268817204301071</v>
      </c>
      <c r="N118" s="6">
        <f t="shared" si="144"/>
        <v>92.473118279569889</v>
      </c>
      <c r="O118" s="6">
        <f t="shared" si="145"/>
        <v>59.139784946236553</v>
      </c>
      <c r="P118" s="6">
        <f t="shared" si="146"/>
        <v>3.7956989247311825</v>
      </c>
      <c r="Q118" s="6">
        <f t="shared" si="147"/>
        <v>61.118279569892465</v>
      </c>
      <c r="R118" s="40" t="str">
        <f t="shared" si="148"/>
        <v>Допустимо</v>
      </c>
      <c r="S118" s="7"/>
      <c r="T118" s="7"/>
      <c r="U118" s="4">
        <f t="shared" si="149"/>
        <v>108</v>
      </c>
      <c r="V118" s="4">
        <f t="shared" si="150"/>
        <v>93</v>
      </c>
      <c r="W118" s="5">
        <f t="shared" si="151"/>
        <v>86.111111111111114</v>
      </c>
      <c r="X118" s="9">
        <v>13</v>
      </c>
      <c r="Y118" s="5">
        <f t="shared" si="152"/>
        <v>13.978494623655912</v>
      </c>
      <c r="Z118" s="9">
        <v>33</v>
      </c>
      <c r="AA118" s="5">
        <f t="shared" si="153"/>
        <v>35.483870967741936</v>
      </c>
      <c r="AB118" s="9">
        <v>41</v>
      </c>
      <c r="AC118" s="5">
        <f t="shared" si="154"/>
        <v>44.086021505376344</v>
      </c>
      <c r="AD118" s="9">
        <v>6</v>
      </c>
      <c r="AE118" s="5">
        <f t="shared" si="155"/>
        <v>6.4516129032258061</v>
      </c>
      <c r="AF118" s="6">
        <f t="shared" si="156"/>
        <v>93.548387096774192</v>
      </c>
      <c r="AG118" s="6">
        <f t="shared" si="157"/>
        <v>49.462365591397848</v>
      </c>
      <c r="AH118" s="6">
        <f t="shared" si="158"/>
        <v>3.5698924731182791</v>
      </c>
      <c r="AI118" s="6">
        <f t="shared" si="159"/>
        <v>53.591397849462368</v>
      </c>
      <c r="AJ118" s="40" t="str">
        <f t="shared" si="160"/>
        <v>Допустимо</v>
      </c>
    </row>
    <row r="119" spans="1:36" ht="15.75">
      <c r="A119" s="2">
        <v>97</v>
      </c>
      <c r="B119" s="3" t="s">
        <v>132</v>
      </c>
      <c r="C119" s="9">
        <v>53</v>
      </c>
      <c r="D119" s="4">
        <f t="shared" si="138"/>
        <v>43</v>
      </c>
      <c r="E119" s="5">
        <f t="shared" si="139"/>
        <v>81.132075471698116</v>
      </c>
      <c r="F119" s="9">
        <v>9</v>
      </c>
      <c r="G119" s="5">
        <f t="shared" si="140"/>
        <v>20.930232558139537</v>
      </c>
      <c r="H119" s="9">
        <v>21</v>
      </c>
      <c r="I119" s="5">
        <f t="shared" si="141"/>
        <v>48.837209302325583</v>
      </c>
      <c r="J119" s="9">
        <v>10</v>
      </c>
      <c r="K119" s="5">
        <f t="shared" si="142"/>
        <v>23.255813953488374</v>
      </c>
      <c r="L119" s="9">
        <v>3</v>
      </c>
      <c r="M119" s="5">
        <f t="shared" si="143"/>
        <v>6.9767441860465116</v>
      </c>
      <c r="N119" s="6">
        <f t="shared" si="144"/>
        <v>93.023255813953497</v>
      </c>
      <c r="O119" s="6">
        <f t="shared" si="145"/>
        <v>69.767441860465127</v>
      </c>
      <c r="P119" s="6">
        <f t="shared" si="146"/>
        <v>3.8372093023255816</v>
      </c>
      <c r="Q119" s="6">
        <f t="shared" si="147"/>
        <v>61.674418604651166</v>
      </c>
      <c r="R119" s="40" t="str">
        <f t="shared" si="148"/>
        <v>Допустимо</v>
      </c>
      <c r="S119" s="7"/>
      <c r="T119" s="7"/>
      <c r="U119" s="4">
        <f t="shared" si="149"/>
        <v>53</v>
      </c>
      <c r="V119" s="4">
        <f t="shared" si="150"/>
        <v>43</v>
      </c>
      <c r="W119" s="5">
        <f t="shared" si="151"/>
        <v>81.132075471698116</v>
      </c>
      <c r="X119" s="9">
        <v>10</v>
      </c>
      <c r="Y119" s="5">
        <f t="shared" si="152"/>
        <v>23.255813953488374</v>
      </c>
      <c r="Z119" s="9">
        <v>15</v>
      </c>
      <c r="AA119" s="5">
        <f t="shared" si="153"/>
        <v>34.883720930232563</v>
      </c>
      <c r="AB119" s="9">
        <v>17</v>
      </c>
      <c r="AC119" s="5">
        <f t="shared" si="154"/>
        <v>39.534883720930232</v>
      </c>
      <c r="AD119" s="9">
        <v>1</v>
      </c>
      <c r="AE119" s="5">
        <f t="shared" si="155"/>
        <v>2.3255813953488373</v>
      </c>
      <c r="AF119" s="6">
        <f t="shared" si="156"/>
        <v>97.674418604651166</v>
      </c>
      <c r="AG119" s="6">
        <f t="shared" si="157"/>
        <v>58.139534883720934</v>
      </c>
      <c r="AH119" s="6">
        <f t="shared" si="158"/>
        <v>3.7906976744186052</v>
      </c>
      <c r="AI119" s="6">
        <f t="shared" si="159"/>
        <v>60.186046511627914</v>
      </c>
      <c r="AJ119" s="40" t="str">
        <f t="shared" si="160"/>
        <v>Допустимо</v>
      </c>
    </row>
    <row r="120" spans="1:36" ht="15.75">
      <c r="A120" s="2">
        <v>98</v>
      </c>
      <c r="B120" s="3" t="s">
        <v>133</v>
      </c>
      <c r="C120" s="9">
        <v>66</v>
      </c>
      <c r="D120" s="4">
        <f t="shared" si="138"/>
        <v>58</v>
      </c>
      <c r="E120" s="5">
        <f t="shared" si="139"/>
        <v>87.878787878787875</v>
      </c>
      <c r="F120" s="9">
        <v>6</v>
      </c>
      <c r="G120" s="5">
        <f t="shared" si="140"/>
        <v>10.344827586206897</v>
      </c>
      <c r="H120" s="9">
        <v>32</v>
      </c>
      <c r="I120" s="5">
        <f t="shared" si="141"/>
        <v>55.172413793103445</v>
      </c>
      <c r="J120" s="9">
        <v>19</v>
      </c>
      <c r="K120" s="5">
        <f t="shared" si="142"/>
        <v>32.758620689655167</v>
      </c>
      <c r="L120" s="9">
        <v>1</v>
      </c>
      <c r="M120" s="5">
        <f t="shared" si="143"/>
        <v>1.7241379310344827</v>
      </c>
      <c r="N120" s="6">
        <f t="shared" si="144"/>
        <v>98.275862068965509</v>
      </c>
      <c r="O120" s="6">
        <f t="shared" si="145"/>
        <v>65.517241379310335</v>
      </c>
      <c r="P120" s="6">
        <f t="shared" si="146"/>
        <v>3.7413793103448274</v>
      </c>
      <c r="Q120" s="6">
        <f t="shared" si="147"/>
        <v>57.724137931034477</v>
      </c>
      <c r="R120" s="40" t="str">
        <f t="shared" si="148"/>
        <v>Допустимо</v>
      </c>
      <c r="S120" s="7"/>
      <c r="T120" s="7"/>
      <c r="U120" s="4">
        <f t="shared" si="149"/>
        <v>66</v>
      </c>
      <c r="V120" s="4">
        <f t="shared" si="150"/>
        <v>58</v>
      </c>
      <c r="W120" s="5">
        <f t="shared" si="151"/>
        <v>87.878787878787875</v>
      </c>
      <c r="X120" s="9">
        <v>9</v>
      </c>
      <c r="Y120" s="5">
        <f t="shared" si="152"/>
        <v>15.517241379310343</v>
      </c>
      <c r="Z120" s="9">
        <v>17</v>
      </c>
      <c r="AA120" s="5">
        <f t="shared" si="153"/>
        <v>29.310344827586206</v>
      </c>
      <c r="AB120" s="9">
        <v>28</v>
      </c>
      <c r="AC120" s="5">
        <f t="shared" si="154"/>
        <v>48.275862068965516</v>
      </c>
      <c r="AD120" s="9">
        <v>4</v>
      </c>
      <c r="AE120" s="5">
        <f t="shared" si="155"/>
        <v>6.8965517241379306</v>
      </c>
      <c r="AF120" s="6">
        <f t="shared" si="156"/>
        <v>93.103448275862064</v>
      </c>
      <c r="AG120" s="6">
        <f t="shared" si="157"/>
        <v>44.827586206896548</v>
      </c>
      <c r="AH120" s="6">
        <f t="shared" si="158"/>
        <v>3.5344827586206895</v>
      </c>
      <c r="AI120" s="6">
        <f t="shared" si="159"/>
        <v>52.758620689655174</v>
      </c>
      <c r="AJ120" s="40" t="str">
        <f t="shared" si="160"/>
        <v>Допустимо</v>
      </c>
    </row>
    <row r="121" spans="1:36" ht="31.5">
      <c r="A121" s="2">
        <v>99</v>
      </c>
      <c r="B121" s="3" t="s">
        <v>134</v>
      </c>
      <c r="C121" s="9">
        <v>64</v>
      </c>
      <c r="D121" s="4">
        <f t="shared" si="138"/>
        <v>53</v>
      </c>
      <c r="E121" s="5">
        <f t="shared" si="139"/>
        <v>82.8125</v>
      </c>
      <c r="F121" s="9">
        <v>7</v>
      </c>
      <c r="G121" s="5">
        <f t="shared" si="140"/>
        <v>13.20754716981132</v>
      </c>
      <c r="H121" s="9">
        <v>21</v>
      </c>
      <c r="I121" s="5">
        <f t="shared" si="141"/>
        <v>39.622641509433961</v>
      </c>
      <c r="J121" s="9">
        <v>19</v>
      </c>
      <c r="K121" s="5">
        <f t="shared" si="142"/>
        <v>35.849056603773583</v>
      </c>
      <c r="L121" s="9">
        <v>6</v>
      </c>
      <c r="M121" s="5">
        <f t="shared" si="143"/>
        <v>11.320754716981131</v>
      </c>
      <c r="N121" s="6">
        <f t="shared" si="144"/>
        <v>88.679245283018872</v>
      </c>
      <c r="O121" s="6">
        <f t="shared" si="145"/>
        <v>52.830188679245282</v>
      </c>
      <c r="P121" s="6">
        <f t="shared" si="146"/>
        <v>3.5471698113207548</v>
      </c>
      <c r="Q121" s="6">
        <f t="shared" si="147"/>
        <v>53.283018867924525</v>
      </c>
      <c r="R121" s="40" t="str">
        <f t="shared" si="148"/>
        <v>Допустимо</v>
      </c>
      <c r="S121" s="7"/>
      <c r="T121" s="7"/>
      <c r="U121" s="4">
        <f t="shared" si="149"/>
        <v>64</v>
      </c>
      <c r="V121" s="4">
        <f t="shared" si="150"/>
        <v>53</v>
      </c>
      <c r="W121" s="5">
        <f t="shared" si="151"/>
        <v>82.8125</v>
      </c>
      <c r="X121" s="9">
        <v>0</v>
      </c>
      <c r="Y121" s="5">
        <f t="shared" si="152"/>
        <v>0</v>
      </c>
      <c r="Z121" s="9">
        <v>29</v>
      </c>
      <c r="AA121" s="5">
        <f t="shared" si="153"/>
        <v>54.716981132075475</v>
      </c>
      <c r="AB121" s="9">
        <v>19</v>
      </c>
      <c r="AC121" s="5">
        <f t="shared" si="154"/>
        <v>35.849056603773583</v>
      </c>
      <c r="AD121" s="9">
        <v>5</v>
      </c>
      <c r="AE121" s="5">
        <f t="shared" si="155"/>
        <v>9.433962264150944</v>
      </c>
      <c r="AF121" s="6">
        <f t="shared" si="156"/>
        <v>90.566037735849051</v>
      </c>
      <c r="AG121" s="6">
        <f t="shared" si="157"/>
        <v>54.716981132075475</v>
      </c>
      <c r="AH121" s="6">
        <f t="shared" si="158"/>
        <v>3.4528301886792452</v>
      </c>
      <c r="AI121" s="6">
        <f t="shared" si="159"/>
        <v>49.433962264150942</v>
      </c>
      <c r="AJ121" s="40" t="str">
        <f t="shared" si="160"/>
        <v>Допустимо</v>
      </c>
    </row>
    <row r="122" spans="1:36" ht="31.5">
      <c r="A122" s="2">
        <v>100</v>
      </c>
      <c r="B122" s="3" t="s">
        <v>135</v>
      </c>
      <c r="C122" s="9">
        <v>129</v>
      </c>
      <c r="D122" s="4">
        <f t="shared" si="138"/>
        <v>116</v>
      </c>
      <c r="E122" s="5">
        <f t="shared" si="139"/>
        <v>89.922480620155042</v>
      </c>
      <c r="F122" s="9">
        <v>16</v>
      </c>
      <c r="G122" s="5">
        <f t="shared" si="140"/>
        <v>13.793103448275861</v>
      </c>
      <c r="H122" s="9">
        <v>68</v>
      </c>
      <c r="I122" s="5">
        <f t="shared" si="141"/>
        <v>58.620689655172413</v>
      </c>
      <c r="J122" s="9">
        <v>29</v>
      </c>
      <c r="K122" s="5">
        <f t="shared" si="142"/>
        <v>25</v>
      </c>
      <c r="L122" s="9">
        <v>3</v>
      </c>
      <c r="M122" s="5">
        <f t="shared" si="143"/>
        <v>2.5862068965517242</v>
      </c>
      <c r="N122" s="6">
        <f t="shared" si="144"/>
        <v>97.41379310344827</v>
      </c>
      <c r="O122" s="6">
        <f t="shared" si="145"/>
        <v>72.41379310344827</v>
      </c>
      <c r="P122" s="6">
        <f t="shared" si="146"/>
        <v>3.8362068965517238</v>
      </c>
      <c r="Q122" s="6">
        <f t="shared" si="147"/>
        <v>60.724137931034491</v>
      </c>
      <c r="R122" s="40" t="str">
        <f t="shared" si="148"/>
        <v>Допустимо</v>
      </c>
      <c r="S122" s="7"/>
      <c r="T122" s="7"/>
      <c r="U122" s="4">
        <f t="shared" si="149"/>
        <v>129</v>
      </c>
      <c r="V122" s="4">
        <f t="shared" si="150"/>
        <v>116</v>
      </c>
      <c r="W122" s="5">
        <f t="shared" si="151"/>
        <v>89.922480620155042</v>
      </c>
      <c r="X122" s="9">
        <v>8</v>
      </c>
      <c r="Y122" s="5">
        <f t="shared" si="152"/>
        <v>6.8965517241379306</v>
      </c>
      <c r="Z122" s="9">
        <v>68</v>
      </c>
      <c r="AA122" s="5">
        <f t="shared" si="153"/>
        <v>58.620689655172413</v>
      </c>
      <c r="AB122" s="9">
        <v>31</v>
      </c>
      <c r="AC122" s="5">
        <f t="shared" si="154"/>
        <v>26.72413793103448</v>
      </c>
      <c r="AD122" s="9">
        <v>9</v>
      </c>
      <c r="AE122" s="5">
        <f t="shared" si="155"/>
        <v>7.7586206896551717</v>
      </c>
      <c r="AF122" s="6">
        <f t="shared" si="156"/>
        <v>92.241379310344826</v>
      </c>
      <c r="AG122" s="6">
        <f t="shared" si="157"/>
        <v>65.517241379310335</v>
      </c>
      <c r="AH122" s="6">
        <f t="shared" si="158"/>
        <v>3.6465517241379306</v>
      </c>
      <c r="AI122" s="6">
        <f t="shared" si="159"/>
        <v>55.275862068965516</v>
      </c>
      <c r="AJ122" s="40" t="str">
        <f t="shared" si="160"/>
        <v>Допустимо</v>
      </c>
    </row>
    <row r="123" spans="1:36" ht="31.5">
      <c r="A123" s="2">
        <v>101</v>
      </c>
      <c r="B123" s="3" t="s">
        <v>136</v>
      </c>
      <c r="C123" s="9">
        <v>109</v>
      </c>
      <c r="D123" s="4">
        <f t="shared" si="138"/>
        <v>94</v>
      </c>
      <c r="E123" s="5">
        <f t="shared" si="139"/>
        <v>86.238532110091754</v>
      </c>
      <c r="F123" s="9">
        <v>28</v>
      </c>
      <c r="G123" s="5">
        <f t="shared" si="140"/>
        <v>29.787234042553191</v>
      </c>
      <c r="H123" s="9">
        <v>37</v>
      </c>
      <c r="I123" s="5">
        <f t="shared" si="141"/>
        <v>39.361702127659576</v>
      </c>
      <c r="J123" s="9">
        <v>28</v>
      </c>
      <c r="K123" s="5">
        <f t="shared" si="142"/>
        <v>29.787234042553191</v>
      </c>
      <c r="L123" s="9">
        <v>1</v>
      </c>
      <c r="M123" s="5">
        <f t="shared" si="143"/>
        <v>1.0638297872340425</v>
      </c>
      <c r="N123" s="6">
        <f t="shared" si="144"/>
        <v>98.936170212765958</v>
      </c>
      <c r="O123" s="6">
        <f t="shared" si="145"/>
        <v>69.148936170212764</v>
      </c>
      <c r="P123" s="6">
        <f t="shared" si="146"/>
        <v>3.978723404255319</v>
      </c>
      <c r="Q123" s="6">
        <f t="shared" si="147"/>
        <v>65.872340425531902</v>
      </c>
      <c r="R123" s="40" t="str">
        <f t="shared" si="148"/>
        <v>Допустимо</v>
      </c>
      <c r="S123" s="7"/>
      <c r="T123" s="7"/>
      <c r="U123" s="4">
        <f t="shared" si="149"/>
        <v>109</v>
      </c>
      <c r="V123" s="4">
        <f t="shared" si="150"/>
        <v>94</v>
      </c>
      <c r="W123" s="5">
        <f t="shared" si="151"/>
        <v>86.238532110091754</v>
      </c>
      <c r="X123" s="9">
        <v>27</v>
      </c>
      <c r="Y123" s="5">
        <f t="shared" si="152"/>
        <v>28.723404255319149</v>
      </c>
      <c r="Z123" s="9">
        <v>29</v>
      </c>
      <c r="AA123" s="5">
        <f t="shared" si="153"/>
        <v>30.851063829787233</v>
      </c>
      <c r="AB123" s="9">
        <v>35</v>
      </c>
      <c r="AC123" s="5">
        <f t="shared" si="154"/>
        <v>37.234042553191486</v>
      </c>
      <c r="AD123" s="9">
        <v>3</v>
      </c>
      <c r="AE123" s="5">
        <f t="shared" si="155"/>
        <v>3.1914893617021276</v>
      </c>
      <c r="AF123" s="6">
        <f t="shared" si="156"/>
        <v>96.808510638297875</v>
      </c>
      <c r="AG123" s="6">
        <f t="shared" si="157"/>
        <v>59.574468085106382</v>
      </c>
      <c r="AH123" s="6">
        <f t="shared" si="158"/>
        <v>3.8510638297872339</v>
      </c>
      <c r="AI123" s="6">
        <f t="shared" si="159"/>
        <v>62.382978723404257</v>
      </c>
      <c r="AJ123" s="40" t="str">
        <f t="shared" si="160"/>
        <v>Допустимо</v>
      </c>
    </row>
    <row r="124" spans="1:36" ht="31.5">
      <c r="A124" s="2">
        <v>102</v>
      </c>
      <c r="B124" s="3" t="s">
        <v>137</v>
      </c>
      <c r="C124" s="9">
        <v>64</v>
      </c>
      <c r="D124" s="4">
        <f t="shared" si="138"/>
        <v>55</v>
      </c>
      <c r="E124" s="5">
        <f t="shared" si="139"/>
        <v>85.9375</v>
      </c>
      <c r="F124" s="9">
        <v>7</v>
      </c>
      <c r="G124" s="5">
        <f t="shared" si="140"/>
        <v>12.727272727272727</v>
      </c>
      <c r="H124" s="9">
        <v>27</v>
      </c>
      <c r="I124" s="5">
        <f t="shared" si="141"/>
        <v>49.090909090909086</v>
      </c>
      <c r="J124" s="9">
        <v>19</v>
      </c>
      <c r="K124" s="5">
        <f t="shared" si="142"/>
        <v>34.545454545454547</v>
      </c>
      <c r="L124" s="9">
        <v>2</v>
      </c>
      <c r="M124" s="5">
        <f t="shared" si="143"/>
        <v>3.6363636363636362</v>
      </c>
      <c r="N124" s="6">
        <f t="shared" si="144"/>
        <v>96.36363636363636</v>
      </c>
      <c r="O124" s="6">
        <f t="shared" si="145"/>
        <v>61.818181818181813</v>
      </c>
      <c r="P124" s="6">
        <f t="shared" si="146"/>
        <v>3.709090909090909</v>
      </c>
      <c r="Q124" s="6">
        <f t="shared" si="147"/>
        <v>57.163636363636364</v>
      </c>
      <c r="R124" s="40" t="str">
        <f t="shared" si="148"/>
        <v>Допустимо</v>
      </c>
      <c r="S124" s="7"/>
      <c r="T124" s="7"/>
      <c r="U124" s="4">
        <f t="shared" si="149"/>
        <v>64</v>
      </c>
      <c r="V124" s="4">
        <f t="shared" si="150"/>
        <v>55</v>
      </c>
      <c r="W124" s="5">
        <f t="shared" si="151"/>
        <v>85.9375</v>
      </c>
      <c r="X124" s="9">
        <v>5</v>
      </c>
      <c r="Y124" s="5">
        <f t="shared" si="152"/>
        <v>9.0909090909090899</v>
      </c>
      <c r="Z124" s="9">
        <v>33</v>
      </c>
      <c r="AA124" s="5">
        <f t="shared" si="153"/>
        <v>60</v>
      </c>
      <c r="AB124" s="9">
        <v>16</v>
      </c>
      <c r="AC124" s="5">
        <f t="shared" si="154"/>
        <v>29.09090909090909</v>
      </c>
      <c r="AD124" s="9">
        <v>1</v>
      </c>
      <c r="AE124" s="5">
        <f t="shared" si="155"/>
        <v>1.8181818181818181</v>
      </c>
      <c r="AF124" s="6">
        <f t="shared" si="156"/>
        <v>98.181818181818173</v>
      </c>
      <c r="AG124" s="6">
        <f t="shared" si="157"/>
        <v>69.090909090909093</v>
      </c>
      <c r="AH124" s="6">
        <f t="shared" si="158"/>
        <v>3.7636363636363637</v>
      </c>
      <c r="AI124" s="6">
        <f t="shared" si="159"/>
        <v>58.25454545454545</v>
      </c>
      <c r="AJ124" s="40" t="str">
        <f t="shared" si="160"/>
        <v>Допустимо</v>
      </c>
    </row>
    <row r="125" spans="1:36" ht="15.75">
      <c r="A125" s="2">
        <v>103</v>
      </c>
      <c r="B125" s="3" t="s">
        <v>138</v>
      </c>
      <c r="C125" s="9">
        <v>89</v>
      </c>
      <c r="D125" s="4">
        <f t="shared" si="138"/>
        <v>71</v>
      </c>
      <c r="E125" s="5">
        <f t="shared" si="139"/>
        <v>79.775280898876417</v>
      </c>
      <c r="F125" s="9">
        <v>9</v>
      </c>
      <c r="G125" s="5">
        <f t="shared" si="140"/>
        <v>12.676056338028168</v>
      </c>
      <c r="H125" s="9">
        <v>31</v>
      </c>
      <c r="I125" s="5">
        <f t="shared" si="141"/>
        <v>43.661971830985912</v>
      </c>
      <c r="J125" s="9">
        <v>26</v>
      </c>
      <c r="K125" s="5">
        <f t="shared" si="142"/>
        <v>36.619718309859152</v>
      </c>
      <c r="L125" s="9">
        <v>5</v>
      </c>
      <c r="M125" s="5">
        <f t="shared" si="143"/>
        <v>7.0422535211267601</v>
      </c>
      <c r="N125" s="6">
        <f t="shared" si="144"/>
        <v>92.957746478873233</v>
      </c>
      <c r="O125" s="6">
        <f t="shared" si="145"/>
        <v>56.338028169014081</v>
      </c>
      <c r="P125" s="6">
        <f t="shared" si="146"/>
        <v>3.6197183098591545</v>
      </c>
      <c r="Q125" s="6">
        <f t="shared" si="147"/>
        <v>54.929577464788728</v>
      </c>
      <c r="R125" s="40" t="str">
        <f t="shared" si="148"/>
        <v>Допустимо</v>
      </c>
      <c r="S125" s="7"/>
      <c r="T125" s="7"/>
      <c r="U125" s="4">
        <f t="shared" si="149"/>
        <v>89</v>
      </c>
      <c r="V125" s="4">
        <f t="shared" si="150"/>
        <v>71</v>
      </c>
      <c r="W125" s="5">
        <f t="shared" si="151"/>
        <v>79.775280898876417</v>
      </c>
      <c r="X125" s="9">
        <v>18</v>
      </c>
      <c r="Y125" s="5">
        <f t="shared" si="152"/>
        <v>25.352112676056336</v>
      </c>
      <c r="Z125" s="9">
        <v>23</v>
      </c>
      <c r="AA125" s="5">
        <f t="shared" si="153"/>
        <v>32.394366197183096</v>
      </c>
      <c r="AB125" s="9">
        <v>23</v>
      </c>
      <c r="AC125" s="5">
        <f t="shared" si="154"/>
        <v>32.394366197183096</v>
      </c>
      <c r="AD125" s="9">
        <v>7</v>
      </c>
      <c r="AE125" s="5">
        <f t="shared" si="155"/>
        <v>9.8591549295774641</v>
      </c>
      <c r="AF125" s="6">
        <f t="shared" si="156"/>
        <v>90.140845070422529</v>
      </c>
      <c r="AG125" s="6">
        <f t="shared" si="157"/>
        <v>57.746478873239433</v>
      </c>
      <c r="AH125" s="6">
        <f t="shared" si="158"/>
        <v>3.7323943661971826</v>
      </c>
      <c r="AI125" s="6">
        <f t="shared" si="159"/>
        <v>59.323943661971825</v>
      </c>
      <c r="AJ125" s="40" t="str">
        <f t="shared" si="160"/>
        <v>Допустимо</v>
      </c>
    </row>
    <row r="126" spans="1:36" ht="15.75">
      <c r="A126" s="2">
        <v>104</v>
      </c>
      <c r="B126" s="3" t="s">
        <v>139</v>
      </c>
      <c r="C126" s="9">
        <v>48</v>
      </c>
      <c r="D126" s="4">
        <f t="shared" si="138"/>
        <v>42</v>
      </c>
      <c r="E126" s="5">
        <f t="shared" si="139"/>
        <v>87.5</v>
      </c>
      <c r="F126" s="9">
        <v>2</v>
      </c>
      <c r="G126" s="5">
        <f t="shared" si="140"/>
        <v>4.7619047619047619</v>
      </c>
      <c r="H126" s="9">
        <v>16</v>
      </c>
      <c r="I126" s="5">
        <f t="shared" si="141"/>
        <v>38.095238095238095</v>
      </c>
      <c r="J126" s="9">
        <v>18</v>
      </c>
      <c r="K126" s="5">
        <f t="shared" si="142"/>
        <v>42.857142857142854</v>
      </c>
      <c r="L126" s="9">
        <v>6</v>
      </c>
      <c r="M126" s="5">
        <f t="shared" si="143"/>
        <v>14.285714285714285</v>
      </c>
      <c r="N126" s="6">
        <f t="shared" si="144"/>
        <v>85.714285714285708</v>
      </c>
      <c r="O126" s="6">
        <f t="shared" si="145"/>
        <v>42.857142857142854</v>
      </c>
      <c r="P126" s="6">
        <f t="shared" si="146"/>
        <v>3.333333333333333</v>
      </c>
      <c r="Q126" s="6">
        <f t="shared" si="147"/>
        <v>46.857142857142854</v>
      </c>
      <c r="R126" s="40" t="str">
        <f t="shared" si="148"/>
        <v>Допустимо</v>
      </c>
      <c r="S126" s="7"/>
      <c r="T126" s="7"/>
      <c r="U126" s="4">
        <f t="shared" si="149"/>
        <v>48</v>
      </c>
      <c r="V126" s="4">
        <f t="shared" si="150"/>
        <v>42</v>
      </c>
      <c r="W126" s="5">
        <f t="shared" si="151"/>
        <v>87.5</v>
      </c>
      <c r="X126" s="9">
        <v>5</v>
      </c>
      <c r="Y126" s="5">
        <f t="shared" si="152"/>
        <v>11.904761904761905</v>
      </c>
      <c r="Z126" s="9">
        <v>9</v>
      </c>
      <c r="AA126" s="5">
        <f t="shared" si="153"/>
        <v>21.428571428571427</v>
      </c>
      <c r="AB126" s="9">
        <v>23</v>
      </c>
      <c r="AC126" s="5">
        <f t="shared" si="154"/>
        <v>54.761904761904759</v>
      </c>
      <c r="AD126" s="9">
        <v>5</v>
      </c>
      <c r="AE126" s="5">
        <f t="shared" si="155"/>
        <v>11.904761904761905</v>
      </c>
      <c r="AF126" s="6">
        <f t="shared" si="156"/>
        <v>88.095238095238088</v>
      </c>
      <c r="AG126" s="6">
        <f t="shared" si="157"/>
        <v>33.333333333333336</v>
      </c>
      <c r="AH126" s="6">
        <f t="shared" si="158"/>
        <v>3.333333333333333</v>
      </c>
      <c r="AI126" s="6">
        <f t="shared" si="159"/>
        <v>47.238095238095241</v>
      </c>
      <c r="AJ126" s="40" t="str">
        <f t="shared" si="160"/>
        <v>Допустимо</v>
      </c>
    </row>
    <row r="127" spans="1:36" ht="31.5">
      <c r="A127" s="2">
        <v>105</v>
      </c>
      <c r="B127" s="3" t="s">
        <v>140</v>
      </c>
      <c r="C127" s="9">
        <v>168</v>
      </c>
      <c r="D127" s="4">
        <f t="shared" si="138"/>
        <v>148</v>
      </c>
      <c r="E127" s="5">
        <f t="shared" si="139"/>
        <v>88.095238095238088</v>
      </c>
      <c r="F127" s="9">
        <v>37</v>
      </c>
      <c r="G127" s="5">
        <f t="shared" si="140"/>
        <v>25</v>
      </c>
      <c r="H127" s="9">
        <v>60</v>
      </c>
      <c r="I127" s="5">
        <f t="shared" si="141"/>
        <v>40.54054054054054</v>
      </c>
      <c r="J127" s="9">
        <v>42</v>
      </c>
      <c r="K127" s="5">
        <f t="shared" si="142"/>
        <v>28.378378378378379</v>
      </c>
      <c r="L127" s="9">
        <v>9</v>
      </c>
      <c r="M127" s="5">
        <f t="shared" si="143"/>
        <v>6.0810810810810807</v>
      </c>
      <c r="N127" s="6">
        <f t="shared" si="144"/>
        <v>93.918918918918919</v>
      </c>
      <c r="O127" s="6">
        <f t="shared" si="145"/>
        <v>65.540540540540533</v>
      </c>
      <c r="P127" s="6">
        <f t="shared" si="146"/>
        <v>3.8445945945945943</v>
      </c>
      <c r="Q127" s="6">
        <f t="shared" si="147"/>
        <v>62.135135135135137</v>
      </c>
      <c r="R127" s="40" t="str">
        <f t="shared" si="148"/>
        <v>Допустимо</v>
      </c>
      <c r="S127" s="7"/>
      <c r="T127" s="7"/>
      <c r="U127" s="4">
        <f t="shared" si="149"/>
        <v>168</v>
      </c>
      <c r="V127" s="4">
        <f t="shared" si="150"/>
        <v>148</v>
      </c>
      <c r="W127" s="5">
        <f t="shared" si="151"/>
        <v>88.095238095238088</v>
      </c>
      <c r="X127" s="9">
        <v>45</v>
      </c>
      <c r="Y127" s="5">
        <f t="shared" si="152"/>
        <v>30.405405405405403</v>
      </c>
      <c r="Z127" s="9">
        <v>55</v>
      </c>
      <c r="AA127" s="5">
        <f t="shared" si="153"/>
        <v>37.162162162162161</v>
      </c>
      <c r="AB127" s="9">
        <v>41</v>
      </c>
      <c r="AC127" s="5">
        <f t="shared" si="154"/>
        <v>27.702702702702702</v>
      </c>
      <c r="AD127" s="9">
        <v>7</v>
      </c>
      <c r="AE127" s="5">
        <f t="shared" si="155"/>
        <v>4.7297297297297298</v>
      </c>
      <c r="AF127" s="6">
        <f t="shared" si="156"/>
        <v>95.270270270270274</v>
      </c>
      <c r="AG127" s="6">
        <f t="shared" si="157"/>
        <v>67.567567567567565</v>
      </c>
      <c r="AH127" s="6">
        <f t="shared" si="158"/>
        <v>3.9324324324324325</v>
      </c>
      <c r="AI127" s="6">
        <f t="shared" si="159"/>
        <v>64.918918918918919</v>
      </c>
      <c r="AJ127" s="40" t="str">
        <f t="shared" si="160"/>
        <v>Допустимо</v>
      </c>
    </row>
    <row r="128" spans="1:36" ht="31.5">
      <c r="A128" s="2">
        <v>106</v>
      </c>
      <c r="B128" s="3" t="s">
        <v>141</v>
      </c>
      <c r="C128" s="9">
        <v>36</v>
      </c>
      <c r="D128" s="4">
        <f t="shared" si="138"/>
        <v>32</v>
      </c>
      <c r="E128" s="5">
        <f t="shared" si="139"/>
        <v>88.888888888888886</v>
      </c>
      <c r="F128" s="9">
        <v>8</v>
      </c>
      <c r="G128" s="5">
        <f t="shared" si="140"/>
        <v>25</v>
      </c>
      <c r="H128" s="9">
        <v>12</v>
      </c>
      <c r="I128" s="5">
        <f t="shared" si="141"/>
        <v>37.5</v>
      </c>
      <c r="J128" s="9">
        <v>9</v>
      </c>
      <c r="K128" s="5">
        <f t="shared" si="142"/>
        <v>28.125</v>
      </c>
      <c r="L128" s="9">
        <v>3</v>
      </c>
      <c r="M128" s="5">
        <f t="shared" si="143"/>
        <v>9.375</v>
      </c>
      <c r="N128" s="6">
        <f t="shared" si="144"/>
        <v>90.625</v>
      </c>
      <c r="O128" s="6">
        <f t="shared" si="145"/>
        <v>62.5</v>
      </c>
      <c r="P128" s="6">
        <f t="shared" si="146"/>
        <v>3.78125</v>
      </c>
      <c r="Q128" s="6">
        <f t="shared" si="147"/>
        <v>60.624999999999993</v>
      </c>
      <c r="R128" s="40" t="str">
        <f t="shared" si="148"/>
        <v>Допустимо</v>
      </c>
      <c r="S128" s="7"/>
      <c r="T128" s="7"/>
      <c r="U128" s="4">
        <f t="shared" si="149"/>
        <v>36</v>
      </c>
      <c r="V128" s="4">
        <f t="shared" si="150"/>
        <v>32</v>
      </c>
      <c r="W128" s="5">
        <f t="shared" si="151"/>
        <v>88.888888888888886</v>
      </c>
      <c r="X128" s="9">
        <v>1</v>
      </c>
      <c r="Y128" s="5">
        <f t="shared" si="152"/>
        <v>3.125</v>
      </c>
      <c r="Z128" s="9">
        <v>16</v>
      </c>
      <c r="AA128" s="5">
        <f t="shared" si="153"/>
        <v>50</v>
      </c>
      <c r="AB128" s="9">
        <v>11</v>
      </c>
      <c r="AC128" s="5">
        <f t="shared" si="154"/>
        <v>34.375</v>
      </c>
      <c r="AD128" s="9">
        <v>4</v>
      </c>
      <c r="AE128" s="5">
        <f t="shared" si="155"/>
        <v>12.5</v>
      </c>
      <c r="AF128" s="6">
        <f t="shared" si="156"/>
        <v>87.5</v>
      </c>
      <c r="AG128" s="6">
        <f t="shared" si="157"/>
        <v>53.125</v>
      </c>
      <c r="AH128" s="6">
        <f t="shared" si="158"/>
        <v>3.4375</v>
      </c>
      <c r="AI128" s="6">
        <f t="shared" si="159"/>
        <v>49.5</v>
      </c>
      <c r="AJ128" s="40" t="str">
        <f t="shared" si="160"/>
        <v>Допустимо</v>
      </c>
    </row>
    <row r="129" spans="1:36" ht="31.5">
      <c r="A129" s="2">
        <v>107</v>
      </c>
      <c r="B129" s="3" t="s">
        <v>142</v>
      </c>
      <c r="C129" s="9">
        <v>0</v>
      </c>
      <c r="D129" s="4">
        <f t="shared" si="138"/>
        <v>0</v>
      </c>
      <c r="E129" s="5" t="e">
        <f t="shared" si="139"/>
        <v>#DIV/0!</v>
      </c>
      <c r="F129" s="9">
        <v>0</v>
      </c>
      <c r="G129" s="5" t="e">
        <f t="shared" si="140"/>
        <v>#DIV/0!</v>
      </c>
      <c r="H129" s="9">
        <v>0</v>
      </c>
      <c r="I129" s="5" t="e">
        <f t="shared" si="141"/>
        <v>#DIV/0!</v>
      </c>
      <c r="J129" s="9">
        <v>0</v>
      </c>
      <c r="K129" s="5" t="e">
        <f t="shared" si="142"/>
        <v>#DIV/0!</v>
      </c>
      <c r="L129" s="9">
        <v>0</v>
      </c>
      <c r="M129" s="5" t="e">
        <f t="shared" si="143"/>
        <v>#DIV/0!</v>
      </c>
      <c r="N129" s="6" t="e">
        <f t="shared" si="144"/>
        <v>#DIV/0!</v>
      </c>
      <c r="O129" s="6" t="e">
        <f t="shared" si="145"/>
        <v>#DIV/0!</v>
      </c>
      <c r="P129" s="6" t="e">
        <f t="shared" si="146"/>
        <v>#DIV/0!</v>
      </c>
      <c r="Q129" s="6" t="e">
        <f t="shared" si="147"/>
        <v>#DIV/0!</v>
      </c>
      <c r="R129" s="40" t="str">
        <f t="shared" si="148"/>
        <v>Допустимо</v>
      </c>
      <c r="S129" s="7"/>
      <c r="T129" s="7"/>
      <c r="U129" s="4">
        <f t="shared" si="149"/>
        <v>0</v>
      </c>
      <c r="V129" s="4">
        <f t="shared" si="150"/>
        <v>0</v>
      </c>
      <c r="W129" s="5" t="e">
        <f t="shared" si="151"/>
        <v>#DIV/0!</v>
      </c>
      <c r="X129" s="9">
        <v>0</v>
      </c>
      <c r="Y129" s="5" t="e">
        <f t="shared" si="152"/>
        <v>#DIV/0!</v>
      </c>
      <c r="Z129" s="9">
        <v>0</v>
      </c>
      <c r="AA129" s="5" t="e">
        <f t="shared" si="153"/>
        <v>#DIV/0!</v>
      </c>
      <c r="AB129" s="9">
        <v>0</v>
      </c>
      <c r="AC129" s="5" t="e">
        <f t="shared" si="154"/>
        <v>#DIV/0!</v>
      </c>
      <c r="AD129" s="9">
        <v>0</v>
      </c>
      <c r="AE129" s="5" t="e">
        <f t="shared" si="155"/>
        <v>#DIV/0!</v>
      </c>
      <c r="AF129" s="6" t="e">
        <f t="shared" si="156"/>
        <v>#DIV/0!</v>
      </c>
      <c r="AG129" s="6" t="e">
        <f t="shared" si="157"/>
        <v>#DIV/0!</v>
      </c>
      <c r="AH129" s="6" t="e">
        <f t="shared" si="158"/>
        <v>#DIV/0!</v>
      </c>
      <c r="AI129" s="6" t="e">
        <f t="shared" si="159"/>
        <v>#DIV/0!</v>
      </c>
      <c r="AJ129" s="40" t="str">
        <f t="shared" si="160"/>
        <v>Допустимо</v>
      </c>
    </row>
    <row r="130" spans="1:36" ht="15.75">
      <c r="A130" s="7"/>
      <c r="B130" s="1" t="s">
        <v>143</v>
      </c>
      <c r="C130" s="8">
        <f>SUM(C114:C129)</f>
        <v>1310</v>
      </c>
      <c r="D130" s="8">
        <f>SUM(D114:D129)</f>
        <v>1132</v>
      </c>
      <c r="E130" s="6">
        <f t="shared" si="139"/>
        <v>86.412213740458014</v>
      </c>
      <c r="F130" s="8">
        <f>SUM(F114:F129)</f>
        <v>229</v>
      </c>
      <c r="G130" s="6">
        <f t="shared" si="140"/>
        <v>20.229681978798588</v>
      </c>
      <c r="H130" s="8">
        <f>SUM(H114:H129)</f>
        <v>499</v>
      </c>
      <c r="I130" s="6">
        <f t="shared" si="141"/>
        <v>44.081272084805654</v>
      </c>
      <c r="J130" s="8">
        <f>SUM(J114:J129)</f>
        <v>337</v>
      </c>
      <c r="K130" s="6">
        <f t="shared" si="142"/>
        <v>29.770318021201415</v>
      </c>
      <c r="L130" s="8">
        <f>SUM(L114:L129)</f>
        <v>67</v>
      </c>
      <c r="M130" s="6">
        <f t="shared" si="143"/>
        <v>5.9187279151943466</v>
      </c>
      <c r="N130" s="6">
        <f t="shared" si="144"/>
        <v>94.081272084805661</v>
      </c>
      <c r="O130" s="6">
        <f t="shared" si="145"/>
        <v>64.310954063604242</v>
      </c>
      <c r="P130" s="6">
        <f t="shared" si="146"/>
        <v>3.7862190812720851</v>
      </c>
      <c r="Q130" s="6">
        <f t="shared" si="147"/>
        <v>60.106007067137817</v>
      </c>
      <c r="S130" s="7"/>
      <c r="T130" s="7"/>
      <c r="U130" s="8">
        <f>SUM(U114:U129)</f>
        <v>1310</v>
      </c>
      <c r="V130" s="8">
        <f>SUM(V114:V129)</f>
        <v>1132</v>
      </c>
      <c r="W130" s="6">
        <f t="shared" si="151"/>
        <v>86.412213740458014</v>
      </c>
      <c r="X130" s="8">
        <f>SUM(X114:X129)</f>
        <v>255</v>
      </c>
      <c r="Y130" s="6">
        <f t="shared" si="152"/>
        <v>22.526501766784452</v>
      </c>
      <c r="Z130" s="8">
        <f>SUM(Z114:Z129)</f>
        <v>444</v>
      </c>
      <c r="AA130" s="6">
        <f t="shared" si="153"/>
        <v>39.222614840989401</v>
      </c>
      <c r="AB130" s="8">
        <f>SUM(AB114:AB129)</f>
        <v>358</v>
      </c>
      <c r="AC130" s="6">
        <f t="shared" si="154"/>
        <v>31.625441696113075</v>
      </c>
      <c r="AD130" s="8">
        <f>SUM(AD114:AD129)</f>
        <v>75</v>
      </c>
      <c r="AE130" s="6">
        <f t="shared" si="155"/>
        <v>6.6254416961130742</v>
      </c>
      <c r="AF130" s="6">
        <f t="shared" si="156"/>
        <v>93.374558303886928</v>
      </c>
      <c r="AG130" s="6">
        <f t="shared" si="157"/>
        <v>61.749116607773857</v>
      </c>
      <c r="AH130" s="6">
        <f t="shared" si="158"/>
        <v>3.7765017667844525</v>
      </c>
      <c r="AI130" s="6">
        <f t="shared" si="159"/>
        <v>60.074204946996474</v>
      </c>
    </row>
    <row r="131" spans="1:36">
      <c r="A131" s="38" t="s">
        <v>144</v>
      </c>
      <c r="B131" s="38" t="s">
        <v>144</v>
      </c>
      <c r="C131" s="39" t="s">
        <v>144</v>
      </c>
      <c r="D131" s="38" t="s">
        <v>144</v>
      </c>
      <c r="E131" s="38" t="s">
        <v>144</v>
      </c>
      <c r="F131" s="39" t="s">
        <v>144</v>
      </c>
      <c r="G131" s="38" t="s">
        <v>144</v>
      </c>
      <c r="H131" s="39" t="s">
        <v>144</v>
      </c>
      <c r="I131" s="38" t="s">
        <v>144</v>
      </c>
      <c r="J131" s="39" t="s">
        <v>144</v>
      </c>
      <c r="K131" s="38" t="s">
        <v>144</v>
      </c>
      <c r="L131" s="39" t="s">
        <v>144</v>
      </c>
      <c r="M131" s="38" t="s">
        <v>144</v>
      </c>
      <c r="N131" s="38" t="s">
        <v>144</v>
      </c>
      <c r="O131" s="38" t="s">
        <v>144</v>
      </c>
      <c r="P131" s="38" t="s">
        <v>144</v>
      </c>
      <c r="Q131" s="38" t="s">
        <v>144</v>
      </c>
      <c r="S131" s="38" t="s">
        <v>21</v>
      </c>
      <c r="T131" s="38" t="s">
        <v>21</v>
      </c>
      <c r="U131" s="38" t="s">
        <v>21</v>
      </c>
      <c r="V131" s="38" t="s">
        <v>21</v>
      </c>
      <c r="W131" s="38" t="s">
        <v>21</v>
      </c>
      <c r="X131" s="39" t="s">
        <v>21</v>
      </c>
      <c r="Y131" s="38" t="s">
        <v>21</v>
      </c>
      <c r="Z131" s="39" t="s">
        <v>21</v>
      </c>
      <c r="AA131" s="38" t="s">
        <v>21</v>
      </c>
      <c r="AB131" s="39" t="s">
        <v>21</v>
      </c>
      <c r="AC131" s="38" t="s">
        <v>21</v>
      </c>
      <c r="AD131" s="39" t="s">
        <v>21</v>
      </c>
      <c r="AE131" s="38" t="s">
        <v>21</v>
      </c>
      <c r="AF131" s="38" t="s">
        <v>21</v>
      </c>
      <c r="AG131" s="38" t="s">
        <v>21</v>
      </c>
      <c r="AH131" s="38" t="s">
        <v>21</v>
      </c>
      <c r="AI131" s="38" t="s">
        <v>21</v>
      </c>
    </row>
    <row r="132" spans="1:36" ht="31.5">
      <c r="A132" s="2">
        <v>108</v>
      </c>
      <c r="B132" s="3" t="s">
        <v>145</v>
      </c>
      <c r="C132" s="9">
        <v>15</v>
      </c>
      <c r="D132" s="4">
        <f t="shared" ref="D132:D137" si="161">F132+H132+J132+L132</f>
        <v>12</v>
      </c>
      <c r="E132" s="5">
        <f t="shared" ref="E132:E139" si="162">100/C132*D132</f>
        <v>80</v>
      </c>
      <c r="F132" s="9">
        <v>3</v>
      </c>
      <c r="G132" s="5">
        <f t="shared" ref="G132:G139" si="163">100/D132*F132</f>
        <v>25</v>
      </c>
      <c r="H132" s="9">
        <v>3</v>
      </c>
      <c r="I132" s="5">
        <f t="shared" ref="I132:I139" si="164">100/D132*H132</f>
        <v>25</v>
      </c>
      <c r="J132" s="9">
        <v>6</v>
      </c>
      <c r="K132" s="5">
        <f t="shared" ref="K132:K139" si="165">100/D132*J132</f>
        <v>50</v>
      </c>
      <c r="L132" s="9">
        <v>0</v>
      </c>
      <c r="M132" s="5">
        <f t="shared" ref="M132:M139" si="166">100/D132*L132</f>
        <v>0</v>
      </c>
      <c r="N132" s="6">
        <f t="shared" ref="N132:N139" si="167">100/D132*(F132+H132+J132)</f>
        <v>100</v>
      </c>
      <c r="O132" s="6">
        <f t="shared" ref="O132:O139" si="168">100/D132*(F132+H132)</f>
        <v>50</v>
      </c>
      <c r="P132" s="6">
        <f t="shared" ref="P132:P139" si="169">100/D132*(5*F132+4*H132+3*J132+2*L132)/100</f>
        <v>3.75</v>
      </c>
      <c r="Q132" s="6">
        <f t="shared" ref="Q132:Q139" si="170">100/D132*(1*F132+0.64*H132+0.36*J132+0.16*L132)</f>
        <v>59.000000000000007</v>
      </c>
      <c r="R132" s="40" t="str">
        <f t="shared" ref="R132:R137" si="171">IF(C132&lt;D132,"Введено не верное количество отметок","Допустимо")</f>
        <v>Допустимо</v>
      </c>
      <c r="S132" s="7"/>
      <c r="T132" s="7"/>
      <c r="U132" s="4">
        <f t="shared" ref="U132:U137" si="172">C132</f>
        <v>15</v>
      </c>
      <c r="V132" s="4">
        <f t="shared" ref="V132:V137" si="173">X132+Z132+AB132+AD132</f>
        <v>12</v>
      </c>
      <c r="W132" s="5">
        <f t="shared" ref="W132:W139" si="174">100/U132*V132</f>
        <v>80</v>
      </c>
      <c r="X132" s="9">
        <v>1</v>
      </c>
      <c r="Y132" s="5">
        <f t="shared" ref="Y132:Y139" si="175">100/V132*X132</f>
        <v>8.3333333333333339</v>
      </c>
      <c r="Z132" s="9">
        <v>7</v>
      </c>
      <c r="AA132" s="5">
        <f t="shared" ref="AA132:AA139" si="176">100/V132*Z132</f>
        <v>58.333333333333336</v>
      </c>
      <c r="AB132" s="9">
        <v>4</v>
      </c>
      <c r="AC132" s="5">
        <f t="shared" ref="AC132:AC139" si="177">100/V132*AB132</f>
        <v>33.333333333333336</v>
      </c>
      <c r="AD132" s="9">
        <v>0</v>
      </c>
      <c r="AE132" s="5">
        <f t="shared" ref="AE132:AE139" si="178">100/V132*AD132</f>
        <v>0</v>
      </c>
      <c r="AF132" s="6">
        <f t="shared" ref="AF132:AF139" si="179">100/V132*(X132+Z132+AB132)</f>
        <v>100</v>
      </c>
      <c r="AG132" s="6">
        <f t="shared" ref="AG132:AG139" si="180">100/V132*(X132+Z132)</f>
        <v>66.666666666666671</v>
      </c>
      <c r="AH132" s="6">
        <f t="shared" ref="AH132:AH139" si="181">100/V132*(5*X132+4*Z132+3*AB132+2*AD132)/100</f>
        <v>3.75</v>
      </c>
      <c r="AI132" s="6">
        <f t="shared" ref="AI132:AI139" si="182">100/V132*(1*X132+0.64*Z132+0.36*AB132+0.16*AD132)</f>
        <v>57.666666666666671</v>
      </c>
      <c r="AJ132" s="40" t="str">
        <f t="shared" ref="AJ132:AJ137" si="183">IF(U132&lt;V132,"Введено не верное количество отметок","Допустимо")</f>
        <v>Допустимо</v>
      </c>
    </row>
    <row r="133" spans="1:36" ht="47.25">
      <c r="A133" s="2">
        <v>109</v>
      </c>
      <c r="B133" s="3" t="s">
        <v>146</v>
      </c>
      <c r="C133" s="9">
        <v>15</v>
      </c>
      <c r="D133" s="4">
        <f t="shared" si="161"/>
        <v>15</v>
      </c>
      <c r="E133" s="5">
        <f t="shared" si="162"/>
        <v>100</v>
      </c>
      <c r="F133" s="9">
        <v>4</v>
      </c>
      <c r="G133" s="5">
        <f t="shared" si="163"/>
        <v>26.666666666666668</v>
      </c>
      <c r="H133" s="9">
        <v>6</v>
      </c>
      <c r="I133" s="5">
        <f t="shared" si="164"/>
        <v>40</v>
      </c>
      <c r="J133" s="9">
        <v>3</v>
      </c>
      <c r="K133" s="5">
        <f t="shared" si="165"/>
        <v>20</v>
      </c>
      <c r="L133" s="9">
        <v>2</v>
      </c>
      <c r="M133" s="5">
        <f t="shared" si="166"/>
        <v>13.333333333333334</v>
      </c>
      <c r="N133" s="6">
        <f t="shared" si="167"/>
        <v>86.666666666666671</v>
      </c>
      <c r="O133" s="6">
        <f t="shared" si="168"/>
        <v>66.666666666666671</v>
      </c>
      <c r="P133" s="6">
        <f t="shared" si="169"/>
        <v>3.8</v>
      </c>
      <c r="Q133" s="6">
        <f t="shared" si="170"/>
        <v>61.6</v>
      </c>
      <c r="R133" s="40" t="str">
        <f t="shared" si="171"/>
        <v>Допустимо</v>
      </c>
      <c r="S133" s="7"/>
      <c r="T133" s="7"/>
      <c r="U133" s="4">
        <f t="shared" si="172"/>
        <v>15</v>
      </c>
      <c r="V133" s="4">
        <f t="shared" si="173"/>
        <v>15</v>
      </c>
      <c r="W133" s="5">
        <f t="shared" si="174"/>
        <v>100</v>
      </c>
      <c r="X133" s="9">
        <v>5</v>
      </c>
      <c r="Y133" s="5">
        <f t="shared" si="175"/>
        <v>33.333333333333336</v>
      </c>
      <c r="Z133" s="9">
        <v>5</v>
      </c>
      <c r="AA133" s="5">
        <f t="shared" si="176"/>
        <v>33.333333333333336</v>
      </c>
      <c r="AB133" s="9">
        <v>4</v>
      </c>
      <c r="AC133" s="5">
        <f t="shared" si="177"/>
        <v>26.666666666666668</v>
      </c>
      <c r="AD133" s="9">
        <v>1</v>
      </c>
      <c r="AE133" s="5">
        <f t="shared" si="178"/>
        <v>6.666666666666667</v>
      </c>
      <c r="AF133" s="6">
        <f t="shared" si="179"/>
        <v>93.333333333333343</v>
      </c>
      <c r="AG133" s="6">
        <f t="shared" si="180"/>
        <v>66.666666666666671</v>
      </c>
      <c r="AH133" s="6">
        <f t="shared" si="181"/>
        <v>3.9333333333333336</v>
      </c>
      <c r="AI133" s="6">
        <f t="shared" si="182"/>
        <v>65.333333333333329</v>
      </c>
      <c r="AJ133" s="40" t="str">
        <f t="shared" si="183"/>
        <v>Допустимо</v>
      </c>
    </row>
    <row r="134" spans="1:36" ht="47.25">
      <c r="A134" s="2">
        <v>110</v>
      </c>
      <c r="B134" s="3" t="s">
        <v>147</v>
      </c>
      <c r="C134" s="9">
        <v>12</v>
      </c>
      <c r="D134" s="4">
        <f t="shared" si="161"/>
        <v>9</v>
      </c>
      <c r="E134" s="5">
        <f t="shared" si="162"/>
        <v>75</v>
      </c>
      <c r="F134" s="9">
        <v>0</v>
      </c>
      <c r="G134" s="5">
        <f t="shared" si="163"/>
        <v>0</v>
      </c>
      <c r="H134" s="9">
        <v>2</v>
      </c>
      <c r="I134" s="5">
        <f t="shared" si="164"/>
        <v>22.222222222222221</v>
      </c>
      <c r="J134" s="9">
        <v>7</v>
      </c>
      <c r="K134" s="5">
        <f t="shared" si="165"/>
        <v>77.777777777777771</v>
      </c>
      <c r="L134" s="9">
        <v>0</v>
      </c>
      <c r="M134" s="5">
        <f t="shared" si="166"/>
        <v>0</v>
      </c>
      <c r="N134" s="6">
        <f t="shared" si="167"/>
        <v>100</v>
      </c>
      <c r="O134" s="6">
        <f t="shared" si="168"/>
        <v>22.222222222222221</v>
      </c>
      <c r="P134" s="6">
        <f t="shared" si="169"/>
        <v>3.2222222222222223</v>
      </c>
      <c r="Q134" s="6">
        <f t="shared" si="170"/>
        <v>42.222222222222221</v>
      </c>
      <c r="R134" s="40" t="str">
        <f t="shared" si="171"/>
        <v>Допустимо</v>
      </c>
      <c r="S134" s="7"/>
      <c r="T134" s="7"/>
      <c r="U134" s="4">
        <f t="shared" si="172"/>
        <v>12</v>
      </c>
      <c r="V134" s="4">
        <f t="shared" si="173"/>
        <v>9</v>
      </c>
      <c r="W134" s="5">
        <f t="shared" si="174"/>
        <v>75</v>
      </c>
      <c r="X134" s="9">
        <v>0</v>
      </c>
      <c r="Y134" s="5">
        <f t="shared" si="175"/>
        <v>0</v>
      </c>
      <c r="Z134" s="9">
        <v>4</v>
      </c>
      <c r="AA134" s="5">
        <f t="shared" si="176"/>
        <v>44.444444444444443</v>
      </c>
      <c r="AB134" s="9">
        <v>4</v>
      </c>
      <c r="AC134" s="5">
        <f t="shared" si="177"/>
        <v>44.444444444444443</v>
      </c>
      <c r="AD134" s="9">
        <v>1</v>
      </c>
      <c r="AE134" s="5">
        <f t="shared" si="178"/>
        <v>11.111111111111111</v>
      </c>
      <c r="AF134" s="6">
        <f t="shared" si="179"/>
        <v>88.888888888888886</v>
      </c>
      <c r="AG134" s="6">
        <f t="shared" si="180"/>
        <v>44.444444444444443</v>
      </c>
      <c r="AH134" s="6">
        <f t="shared" si="181"/>
        <v>3.333333333333333</v>
      </c>
      <c r="AI134" s="6">
        <f t="shared" si="182"/>
        <v>46.222222222222221</v>
      </c>
      <c r="AJ134" s="40" t="str">
        <f t="shared" si="183"/>
        <v>Допустимо</v>
      </c>
    </row>
    <row r="135" spans="1:36" ht="47.25">
      <c r="A135" s="2">
        <v>111</v>
      </c>
      <c r="B135" s="3" t="s">
        <v>148</v>
      </c>
      <c r="C135" s="9">
        <v>0</v>
      </c>
      <c r="D135" s="4">
        <f t="shared" si="161"/>
        <v>0</v>
      </c>
      <c r="E135" s="5" t="e">
        <f t="shared" si="162"/>
        <v>#DIV/0!</v>
      </c>
      <c r="F135" s="9">
        <v>0</v>
      </c>
      <c r="G135" s="5" t="e">
        <f t="shared" si="163"/>
        <v>#DIV/0!</v>
      </c>
      <c r="H135" s="9">
        <v>0</v>
      </c>
      <c r="I135" s="5" t="e">
        <f t="shared" si="164"/>
        <v>#DIV/0!</v>
      </c>
      <c r="J135" s="9">
        <v>0</v>
      </c>
      <c r="K135" s="5" t="e">
        <f t="shared" si="165"/>
        <v>#DIV/0!</v>
      </c>
      <c r="L135" s="9">
        <v>0</v>
      </c>
      <c r="M135" s="5" t="e">
        <f t="shared" si="166"/>
        <v>#DIV/0!</v>
      </c>
      <c r="N135" s="6" t="e">
        <f t="shared" si="167"/>
        <v>#DIV/0!</v>
      </c>
      <c r="O135" s="6" t="e">
        <f t="shared" si="168"/>
        <v>#DIV/0!</v>
      </c>
      <c r="P135" s="6" t="e">
        <f t="shared" si="169"/>
        <v>#DIV/0!</v>
      </c>
      <c r="Q135" s="6" t="e">
        <f t="shared" si="170"/>
        <v>#DIV/0!</v>
      </c>
      <c r="R135" s="40" t="str">
        <f t="shared" si="171"/>
        <v>Допустимо</v>
      </c>
      <c r="S135" s="7"/>
      <c r="T135" s="7"/>
      <c r="U135" s="4">
        <f t="shared" si="172"/>
        <v>0</v>
      </c>
      <c r="V135" s="4">
        <f t="shared" si="173"/>
        <v>0</v>
      </c>
      <c r="W135" s="5" t="e">
        <f t="shared" si="174"/>
        <v>#DIV/0!</v>
      </c>
      <c r="X135" s="9">
        <v>0</v>
      </c>
      <c r="Y135" s="5" t="e">
        <f t="shared" si="175"/>
        <v>#DIV/0!</v>
      </c>
      <c r="Z135" s="9">
        <v>0</v>
      </c>
      <c r="AA135" s="5" t="e">
        <f t="shared" si="176"/>
        <v>#DIV/0!</v>
      </c>
      <c r="AB135" s="9">
        <v>0</v>
      </c>
      <c r="AC135" s="5" t="e">
        <f t="shared" si="177"/>
        <v>#DIV/0!</v>
      </c>
      <c r="AD135" s="9">
        <v>0</v>
      </c>
      <c r="AE135" s="5" t="e">
        <f t="shared" si="178"/>
        <v>#DIV/0!</v>
      </c>
      <c r="AF135" s="6" t="e">
        <f t="shared" si="179"/>
        <v>#DIV/0!</v>
      </c>
      <c r="AG135" s="6" t="e">
        <f t="shared" si="180"/>
        <v>#DIV/0!</v>
      </c>
      <c r="AH135" s="6" t="e">
        <f t="shared" si="181"/>
        <v>#DIV/0!</v>
      </c>
      <c r="AI135" s="6" t="e">
        <f t="shared" si="182"/>
        <v>#DIV/0!</v>
      </c>
      <c r="AJ135" s="40" t="str">
        <f t="shared" si="183"/>
        <v>Допустимо</v>
      </c>
    </row>
    <row r="136" spans="1:36" ht="31.5">
      <c r="A136" s="2">
        <v>112</v>
      </c>
      <c r="B136" s="3" t="s">
        <v>149</v>
      </c>
      <c r="C136" s="9">
        <v>42</v>
      </c>
      <c r="D136" s="4">
        <f t="shared" si="161"/>
        <v>24</v>
      </c>
      <c r="E136" s="5">
        <f t="shared" si="162"/>
        <v>57.142857142857139</v>
      </c>
      <c r="F136" s="9">
        <v>3</v>
      </c>
      <c r="G136" s="5">
        <f t="shared" si="163"/>
        <v>12.5</v>
      </c>
      <c r="H136" s="9">
        <v>9</v>
      </c>
      <c r="I136" s="5">
        <f t="shared" si="164"/>
        <v>37.5</v>
      </c>
      <c r="J136" s="9">
        <v>11</v>
      </c>
      <c r="K136" s="5">
        <f t="shared" si="165"/>
        <v>45.833333333333336</v>
      </c>
      <c r="L136" s="9">
        <v>1</v>
      </c>
      <c r="M136" s="5">
        <f t="shared" si="166"/>
        <v>4.166666666666667</v>
      </c>
      <c r="N136" s="6">
        <f t="shared" si="167"/>
        <v>95.833333333333343</v>
      </c>
      <c r="O136" s="6">
        <f t="shared" si="168"/>
        <v>50</v>
      </c>
      <c r="P136" s="6">
        <f t="shared" si="169"/>
        <v>3.5833333333333339</v>
      </c>
      <c r="Q136" s="6">
        <f t="shared" si="170"/>
        <v>53.666666666666664</v>
      </c>
      <c r="R136" s="40" t="str">
        <f t="shared" si="171"/>
        <v>Допустимо</v>
      </c>
      <c r="S136" s="7"/>
      <c r="T136" s="7"/>
      <c r="U136" s="4">
        <f t="shared" si="172"/>
        <v>42</v>
      </c>
      <c r="V136" s="4">
        <f t="shared" si="173"/>
        <v>24</v>
      </c>
      <c r="W136" s="5">
        <f t="shared" si="174"/>
        <v>57.142857142857139</v>
      </c>
      <c r="X136" s="9">
        <v>5</v>
      </c>
      <c r="Y136" s="5">
        <f t="shared" si="175"/>
        <v>20.833333333333336</v>
      </c>
      <c r="Z136" s="9">
        <v>9</v>
      </c>
      <c r="AA136" s="5">
        <f t="shared" si="176"/>
        <v>37.5</v>
      </c>
      <c r="AB136" s="9">
        <v>10</v>
      </c>
      <c r="AC136" s="5">
        <f t="shared" si="177"/>
        <v>41.666666666666671</v>
      </c>
      <c r="AD136" s="9">
        <v>0</v>
      </c>
      <c r="AE136" s="5">
        <f t="shared" si="178"/>
        <v>0</v>
      </c>
      <c r="AF136" s="6">
        <f t="shared" si="179"/>
        <v>100</v>
      </c>
      <c r="AG136" s="6">
        <f t="shared" si="180"/>
        <v>58.333333333333336</v>
      </c>
      <c r="AH136" s="6">
        <f t="shared" si="181"/>
        <v>3.791666666666667</v>
      </c>
      <c r="AI136" s="6">
        <f t="shared" si="182"/>
        <v>59.833333333333336</v>
      </c>
      <c r="AJ136" s="40" t="str">
        <f t="shared" si="183"/>
        <v>Допустимо</v>
      </c>
    </row>
    <row r="137" spans="1:36" ht="15.75">
      <c r="A137" s="2">
        <v>113</v>
      </c>
      <c r="B137" s="3" t="s">
        <v>150</v>
      </c>
      <c r="C137" s="9">
        <v>21</v>
      </c>
      <c r="D137" s="4">
        <f t="shared" si="161"/>
        <v>15</v>
      </c>
      <c r="E137" s="5">
        <f t="shared" si="162"/>
        <v>71.428571428571431</v>
      </c>
      <c r="F137" s="9">
        <v>3</v>
      </c>
      <c r="G137" s="5">
        <f t="shared" si="163"/>
        <v>20</v>
      </c>
      <c r="H137" s="9">
        <v>6</v>
      </c>
      <c r="I137" s="5">
        <f t="shared" si="164"/>
        <v>40</v>
      </c>
      <c r="J137" s="9">
        <v>4</v>
      </c>
      <c r="K137" s="5">
        <f t="shared" si="165"/>
        <v>26.666666666666668</v>
      </c>
      <c r="L137" s="9">
        <v>2</v>
      </c>
      <c r="M137" s="5">
        <f t="shared" si="166"/>
        <v>13.333333333333334</v>
      </c>
      <c r="N137" s="6">
        <f t="shared" si="167"/>
        <v>86.666666666666671</v>
      </c>
      <c r="O137" s="6">
        <f t="shared" si="168"/>
        <v>60</v>
      </c>
      <c r="P137" s="6">
        <f t="shared" si="169"/>
        <v>3.666666666666667</v>
      </c>
      <c r="Q137" s="6">
        <f t="shared" si="170"/>
        <v>57.333333333333336</v>
      </c>
      <c r="R137" s="40" t="str">
        <f t="shared" si="171"/>
        <v>Допустимо</v>
      </c>
      <c r="S137" s="7"/>
      <c r="T137" s="7"/>
      <c r="U137" s="4">
        <f t="shared" si="172"/>
        <v>21</v>
      </c>
      <c r="V137" s="4">
        <f t="shared" si="173"/>
        <v>15</v>
      </c>
      <c r="W137" s="5">
        <f t="shared" si="174"/>
        <v>71.428571428571431</v>
      </c>
      <c r="X137" s="9">
        <v>1</v>
      </c>
      <c r="Y137" s="5">
        <f t="shared" si="175"/>
        <v>6.666666666666667</v>
      </c>
      <c r="Z137" s="9">
        <v>9</v>
      </c>
      <c r="AA137" s="5">
        <f t="shared" si="176"/>
        <v>60</v>
      </c>
      <c r="AB137" s="9">
        <v>4</v>
      </c>
      <c r="AC137" s="5">
        <f t="shared" si="177"/>
        <v>26.666666666666668</v>
      </c>
      <c r="AD137" s="9">
        <v>1</v>
      </c>
      <c r="AE137" s="5">
        <f t="shared" si="178"/>
        <v>6.666666666666667</v>
      </c>
      <c r="AF137" s="6">
        <f t="shared" si="179"/>
        <v>93.333333333333343</v>
      </c>
      <c r="AG137" s="6">
        <f t="shared" si="180"/>
        <v>66.666666666666671</v>
      </c>
      <c r="AH137" s="6">
        <f t="shared" si="181"/>
        <v>3.666666666666667</v>
      </c>
      <c r="AI137" s="6">
        <f t="shared" si="182"/>
        <v>55.733333333333334</v>
      </c>
      <c r="AJ137" s="40" t="str">
        <f t="shared" si="183"/>
        <v>Допустимо</v>
      </c>
    </row>
    <row r="138" spans="1:36" ht="15.75">
      <c r="A138" s="7"/>
      <c r="B138" s="1" t="s">
        <v>151</v>
      </c>
      <c r="C138" s="8">
        <f>SUM(C132:C137)</f>
        <v>105</v>
      </c>
      <c r="D138" s="8">
        <f>SUM(D132:D137)</f>
        <v>75</v>
      </c>
      <c r="E138" s="6">
        <f t="shared" si="162"/>
        <v>71.428571428571431</v>
      </c>
      <c r="F138" s="8">
        <f>SUM(F132:F137)</f>
        <v>13</v>
      </c>
      <c r="G138" s="6">
        <f t="shared" si="163"/>
        <v>17.333333333333332</v>
      </c>
      <c r="H138" s="8">
        <f>SUM(H132:H137)</f>
        <v>26</v>
      </c>
      <c r="I138" s="6">
        <f t="shared" si="164"/>
        <v>34.666666666666664</v>
      </c>
      <c r="J138" s="8">
        <f>SUM(J132:J137)</f>
        <v>31</v>
      </c>
      <c r="K138" s="6">
        <f t="shared" si="165"/>
        <v>41.333333333333329</v>
      </c>
      <c r="L138" s="8">
        <f>SUM(L132:L137)</f>
        <v>5</v>
      </c>
      <c r="M138" s="6">
        <f t="shared" si="166"/>
        <v>6.6666666666666661</v>
      </c>
      <c r="N138" s="6">
        <f t="shared" si="167"/>
        <v>93.333333333333329</v>
      </c>
      <c r="O138" s="6">
        <f t="shared" si="168"/>
        <v>52</v>
      </c>
      <c r="P138" s="6">
        <f t="shared" si="169"/>
        <v>3.6266666666666665</v>
      </c>
      <c r="Q138" s="6">
        <f t="shared" si="170"/>
        <v>55.466666666666654</v>
      </c>
      <c r="S138" s="7"/>
      <c r="T138" s="7"/>
      <c r="U138" s="8">
        <f>SUM(U132:U137)</f>
        <v>105</v>
      </c>
      <c r="V138" s="8">
        <f>SUM(V132:V137)</f>
        <v>75</v>
      </c>
      <c r="W138" s="6">
        <f t="shared" si="174"/>
        <v>71.428571428571431</v>
      </c>
      <c r="X138" s="8">
        <f>SUM(X132:X137)</f>
        <v>12</v>
      </c>
      <c r="Y138" s="6">
        <f t="shared" si="175"/>
        <v>16</v>
      </c>
      <c r="Z138" s="8">
        <f>SUM(Z132:Z137)</f>
        <v>34</v>
      </c>
      <c r="AA138" s="6">
        <f t="shared" si="176"/>
        <v>45.333333333333329</v>
      </c>
      <c r="AB138" s="8">
        <f>SUM(AB132:AB137)</f>
        <v>26</v>
      </c>
      <c r="AC138" s="6">
        <f t="shared" si="177"/>
        <v>34.666666666666664</v>
      </c>
      <c r="AD138" s="8">
        <f>SUM(AD132:AD137)</f>
        <v>3</v>
      </c>
      <c r="AE138" s="6">
        <f t="shared" si="178"/>
        <v>4</v>
      </c>
      <c r="AF138" s="6">
        <f t="shared" si="179"/>
        <v>96</v>
      </c>
      <c r="AG138" s="6">
        <f t="shared" si="180"/>
        <v>61.333333333333329</v>
      </c>
      <c r="AH138" s="6">
        <f t="shared" si="181"/>
        <v>3.7333333333333329</v>
      </c>
      <c r="AI138" s="6">
        <f t="shared" si="182"/>
        <v>58.133333333333333</v>
      </c>
    </row>
    <row r="139" spans="1:36" ht="15.75">
      <c r="A139" s="7"/>
      <c r="B139" s="1" t="s">
        <v>152</v>
      </c>
      <c r="C139" s="8">
        <f>C24+C35+C39+C50+C63+C85+C112+C130+C138</f>
        <v>3862</v>
      </c>
      <c r="D139" s="8">
        <f>D24+D35+D39+D50+D63+D85+D112+D130+D138</f>
        <v>3396</v>
      </c>
      <c r="E139" s="6">
        <f t="shared" si="162"/>
        <v>87.933713102019681</v>
      </c>
      <c r="F139" s="8">
        <f>F24+F35+F39+F50+F63+F85+F112+F130+F138</f>
        <v>739</v>
      </c>
      <c r="G139" s="6">
        <f t="shared" si="163"/>
        <v>21.760895170789166</v>
      </c>
      <c r="H139" s="8">
        <f>H24+H35+H39+H50+H63+H85+H112+H130+H138</f>
        <v>1445</v>
      </c>
      <c r="I139" s="6">
        <f t="shared" si="164"/>
        <v>42.55005889281508</v>
      </c>
      <c r="J139" s="8">
        <f>J24+J35+J39+J50+J63+J85+J112+J130+J138</f>
        <v>971</v>
      </c>
      <c r="K139" s="6">
        <f t="shared" si="165"/>
        <v>28.592461719670201</v>
      </c>
      <c r="L139" s="8">
        <f>L24+L35+L39+L50+L63+L85+L112+L130+L138</f>
        <v>241</v>
      </c>
      <c r="M139" s="6">
        <f t="shared" si="166"/>
        <v>7.0965842167255602</v>
      </c>
      <c r="N139" s="6">
        <f t="shared" si="167"/>
        <v>92.90341578327444</v>
      </c>
      <c r="O139" s="6">
        <f t="shared" si="168"/>
        <v>64.310954063604242</v>
      </c>
      <c r="P139" s="6">
        <f t="shared" si="169"/>
        <v>3.7897526501766787</v>
      </c>
      <c r="Q139" s="6">
        <f t="shared" si="170"/>
        <v>60.421672555948177</v>
      </c>
      <c r="S139" s="7"/>
      <c r="T139" s="1" t="s">
        <v>21</v>
      </c>
      <c r="U139" s="8">
        <f>U24+U35+U39+U50+U63+U85+U112+U130+U138</f>
        <v>3862</v>
      </c>
      <c r="V139" s="8">
        <f>V24+V35+V39+V50+V63+V85+V112+V130+V138</f>
        <v>3396</v>
      </c>
      <c r="W139" s="6">
        <f t="shared" si="174"/>
        <v>87.933713102019681</v>
      </c>
      <c r="X139" s="8">
        <f>X24+X35+X39+X50+X63+X85+X112+X130+X138</f>
        <v>731</v>
      </c>
      <c r="Y139" s="6">
        <f t="shared" si="175"/>
        <v>21.525323910482921</v>
      </c>
      <c r="Z139" s="8">
        <f>Z24+Z35+Z39+Z50+Z63+Z85+Z112+Z130+Z138</f>
        <v>1385</v>
      </c>
      <c r="AA139" s="6">
        <f t="shared" si="176"/>
        <v>40.783274440518255</v>
      </c>
      <c r="AB139" s="8">
        <f>AB24+AB35+AB39+AB50+AB63+AB85+AB112+AB130+AB138</f>
        <v>1041</v>
      </c>
      <c r="AC139" s="6">
        <f t="shared" si="177"/>
        <v>30.653710247349824</v>
      </c>
      <c r="AD139" s="8">
        <f>AD24+AD35+AD39+AD50+AD63+AD85+AD112+AD130+AD138</f>
        <v>239</v>
      </c>
      <c r="AE139" s="6">
        <f t="shared" si="178"/>
        <v>7.0376914016489991</v>
      </c>
      <c r="AF139" s="6">
        <f t="shared" si="179"/>
        <v>92.962308598351001</v>
      </c>
      <c r="AG139" s="6">
        <f t="shared" si="180"/>
        <v>62.30859835100118</v>
      </c>
      <c r="AH139" s="6">
        <f t="shared" si="181"/>
        <v>3.7679623085983511</v>
      </c>
      <c r="AI139" s="6">
        <f t="shared" si="182"/>
        <v>59.787985865724387</v>
      </c>
    </row>
  </sheetData>
  <sheetProtection password="A0D5" sheet="1"/>
  <mergeCells count="274">
    <mergeCell ref="R137"/>
    <mergeCell ref="AJ137"/>
    <mergeCell ref="R134"/>
    <mergeCell ref="AJ134"/>
    <mergeCell ref="R135"/>
    <mergeCell ref="AJ135"/>
    <mergeCell ref="R136"/>
    <mergeCell ref="AJ136"/>
    <mergeCell ref="A131:Q131"/>
    <mergeCell ref="S131:AI131"/>
    <mergeCell ref="R132"/>
    <mergeCell ref="AJ132"/>
    <mergeCell ref="R133"/>
    <mergeCell ref="AJ133"/>
    <mergeCell ref="R127"/>
    <mergeCell ref="AJ127"/>
    <mergeCell ref="R128"/>
    <mergeCell ref="AJ128"/>
    <mergeCell ref="R129"/>
    <mergeCell ref="AJ129"/>
    <mergeCell ref="R124"/>
    <mergeCell ref="AJ124"/>
    <mergeCell ref="R125"/>
    <mergeCell ref="AJ125"/>
    <mergeCell ref="R126"/>
    <mergeCell ref="AJ126"/>
    <mergeCell ref="R121"/>
    <mergeCell ref="AJ121"/>
    <mergeCell ref="R122"/>
    <mergeCell ref="AJ122"/>
    <mergeCell ref="R123"/>
    <mergeCell ref="AJ123"/>
    <mergeCell ref="R118"/>
    <mergeCell ref="AJ118"/>
    <mergeCell ref="R119"/>
    <mergeCell ref="AJ119"/>
    <mergeCell ref="R120"/>
    <mergeCell ref="AJ120"/>
    <mergeCell ref="R115"/>
    <mergeCell ref="AJ115"/>
    <mergeCell ref="R116"/>
    <mergeCell ref="AJ116"/>
    <mergeCell ref="R117"/>
    <mergeCell ref="AJ117"/>
    <mergeCell ref="R111"/>
    <mergeCell ref="AJ111"/>
    <mergeCell ref="A113:Q113"/>
    <mergeCell ref="S113:AI113"/>
    <mergeCell ref="R114"/>
    <mergeCell ref="AJ114"/>
    <mergeCell ref="R108"/>
    <mergeCell ref="AJ108"/>
    <mergeCell ref="R109"/>
    <mergeCell ref="AJ109"/>
    <mergeCell ref="R110"/>
    <mergeCell ref="AJ110"/>
    <mergeCell ref="R105"/>
    <mergeCell ref="AJ105"/>
    <mergeCell ref="R106"/>
    <mergeCell ref="AJ106"/>
    <mergeCell ref="R107"/>
    <mergeCell ref="AJ107"/>
    <mergeCell ref="R102"/>
    <mergeCell ref="AJ102"/>
    <mergeCell ref="R103"/>
    <mergeCell ref="AJ103"/>
    <mergeCell ref="R104"/>
    <mergeCell ref="AJ104"/>
    <mergeCell ref="R99"/>
    <mergeCell ref="AJ99"/>
    <mergeCell ref="R100"/>
    <mergeCell ref="AJ100"/>
    <mergeCell ref="R101"/>
    <mergeCell ref="AJ101"/>
    <mergeCell ref="R96"/>
    <mergeCell ref="AJ96"/>
    <mergeCell ref="R97"/>
    <mergeCell ref="AJ97"/>
    <mergeCell ref="R98"/>
    <mergeCell ref="AJ98"/>
    <mergeCell ref="R93"/>
    <mergeCell ref="AJ93"/>
    <mergeCell ref="R94"/>
    <mergeCell ref="AJ94"/>
    <mergeCell ref="R95"/>
    <mergeCell ref="AJ95"/>
    <mergeCell ref="R90"/>
    <mergeCell ref="AJ90"/>
    <mergeCell ref="R91"/>
    <mergeCell ref="AJ91"/>
    <mergeCell ref="R92"/>
    <mergeCell ref="AJ92"/>
    <mergeCell ref="R87"/>
    <mergeCell ref="AJ87"/>
    <mergeCell ref="R88"/>
    <mergeCell ref="AJ88"/>
    <mergeCell ref="R89"/>
    <mergeCell ref="AJ89"/>
    <mergeCell ref="R83"/>
    <mergeCell ref="AJ83"/>
    <mergeCell ref="R84"/>
    <mergeCell ref="AJ84"/>
    <mergeCell ref="A86:Q86"/>
    <mergeCell ref="S86:AI86"/>
    <mergeCell ref="R80"/>
    <mergeCell ref="AJ80"/>
    <mergeCell ref="R81"/>
    <mergeCell ref="AJ81"/>
    <mergeCell ref="R82"/>
    <mergeCell ref="AJ82"/>
    <mergeCell ref="R77"/>
    <mergeCell ref="AJ77"/>
    <mergeCell ref="R78"/>
    <mergeCell ref="AJ78"/>
    <mergeCell ref="R79"/>
    <mergeCell ref="AJ79"/>
    <mergeCell ref="R74"/>
    <mergeCell ref="AJ74"/>
    <mergeCell ref="R75"/>
    <mergeCell ref="AJ75"/>
    <mergeCell ref="R76"/>
    <mergeCell ref="AJ76"/>
    <mergeCell ref="R71"/>
    <mergeCell ref="AJ71"/>
    <mergeCell ref="R72"/>
    <mergeCell ref="AJ72"/>
    <mergeCell ref="R73"/>
    <mergeCell ref="AJ73"/>
    <mergeCell ref="R68"/>
    <mergeCell ref="AJ68"/>
    <mergeCell ref="R69"/>
    <mergeCell ref="AJ69"/>
    <mergeCell ref="R70"/>
    <mergeCell ref="AJ70"/>
    <mergeCell ref="R65"/>
    <mergeCell ref="AJ65"/>
    <mergeCell ref="R66"/>
    <mergeCell ref="AJ66"/>
    <mergeCell ref="R67"/>
    <mergeCell ref="AJ67"/>
    <mergeCell ref="R61"/>
    <mergeCell ref="AJ61"/>
    <mergeCell ref="R62"/>
    <mergeCell ref="AJ62"/>
    <mergeCell ref="A64:Q64"/>
    <mergeCell ref="S64:AI64"/>
    <mergeCell ref="R58"/>
    <mergeCell ref="AJ58"/>
    <mergeCell ref="R59"/>
    <mergeCell ref="AJ59"/>
    <mergeCell ref="R60"/>
    <mergeCell ref="AJ60"/>
    <mergeCell ref="R55"/>
    <mergeCell ref="AJ55"/>
    <mergeCell ref="R56"/>
    <mergeCell ref="AJ56"/>
    <mergeCell ref="R57"/>
    <mergeCell ref="AJ57"/>
    <mergeCell ref="R52"/>
    <mergeCell ref="AJ52"/>
    <mergeCell ref="R53"/>
    <mergeCell ref="AJ53"/>
    <mergeCell ref="R54"/>
    <mergeCell ref="AJ54"/>
    <mergeCell ref="R48"/>
    <mergeCell ref="AJ48"/>
    <mergeCell ref="R49"/>
    <mergeCell ref="AJ49"/>
    <mergeCell ref="A51:Q51"/>
    <mergeCell ref="S51:AI51"/>
    <mergeCell ref="R45"/>
    <mergeCell ref="AJ45"/>
    <mergeCell ref="R46"/>
    <mergeCell ref="AJ46"/>
    <mergeCell ref="R47"/>
    <mergeCell ref="AJ47"/>
    <mergeCell ref="R42"/>
    <mergeCell ref="AJ42"/>
    <mergeCell ref="R43"/>
    <mergeCell ref="AJ43"/>
    <mergeCell ref="R44"/>
    <mergeCell ref="AJ44"/>
    <mergeCell ref="R38"/>
    <mergeCell ref="AJ38"/>
    <mergeCell ref="A40:Q40"/>
    <mergeCell ref="S40:AI40"/>
    <mergeCell ref="R41"/>
    <mergeCell ref="AJ41"/>
    <mergeCell ref="R34"/>
    <mergeCell ref="AJ34"/>
    <mergeCell ref="A36:Q36"/>
    <mergeCell ref="S36:AI36"/>
    <mergeCell ref="R37"/>
    <mergeCell ref="AJ37"/>
    <mergeCell ref="R31"/>
    <mergeCell ref="AJ31"/>
    <mergeCell ref="R32"/>
    <mergeCell ref="AJ32"/>
    <mergeCell ref="R33"/>
    <mergeCell ref="AJ33"/>
    <mergeCell ref="R28"/>
    <mergeCell ref="AJ28"/>
    <mergeCell ref="R29"/>
    <mergeCell ref="AJ29"/>
    <mergeCell ref="R30"/>
    <mergeCell ref="AJ30"/>
    <mergeCell ref="A25:Q25"/>
    <mergeCell ref="S25:AI25"/>
    <mergeCell ref="R26"/>
    <mergeCell ref="AJ26"/>
    <mergeCell ref="R27"/>
    <mergeCell ref="AJ27"/>
    <mergeCell ref="R21"/>
    <mergeCell ref="AJ21"/>
    <mergeCell ref="R22"/>
    <mergeCell ref="AJ22"/>
    <mergeCell ref="R23"/>
    <mergeCell ref="AJ23"/>
    <mergeCell ref="R18"/>
    <mergeCell ref="AJ18"/>
    <mergeCell ref="R19"/>
    <mergeCell ref="AJ19"/>
    <mergeCell ref="R20"/>
    <mergeCell ref="AJ20"/>
    <mergeCell ref="R15"/>
    <mergeCell ref="AJ15"/>
    <mergeCell ref="R16"/>
    <mergeCell ref="AJ16"/>
    <mergeCell ref="R17"/>
    <mergeCell ref="AJ17"/>
    <mergeCell ref="R12"/>
    <mergeCell ref="AJ12"/>
    <mergeCell ref="R13"/>
    <mergeCell ref="AJ13"/>
    <mergeCell ref="R14"/>
    <mergeCell ref="AJ14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24">
    <cfRule type="cellIs" dxfId="107" priority="3" operator="greaterThan">
      <formula>100</formula>
    </cfRule>
  </conditionalFormatting>
  <conditionalFormatting sqref="E26:E35">
    <cfRule type="cellIs" dxfId="106" priority="9" operator="greaterThan">
      <formula>100</formula>
    </cfRule>
  </conditionalFormatting>
  <conditionalFormatting sqref="E37:E39">
    <cfRule type="cellIs" dxfId="105" priority="15" operator="greaterThan">
      <formula>100</formula>
    </cfRule>
  </conditionalFormatting>
  <conditionalFormatting sqref="E41:E50">
    <cfRule type="cellIs" dxfId="104" priority="21" operator="greaterThan">
      <formula>100</formula>
    </cfRule>
  </conditionalFormatting>
  <conditionalFormatting sqref="E52:E63">
    <cfRule type="cellIs" dxfId="103" priority="27" operator="greaterThan">
      <formula>100</formula>
    </cfRule>
  </conditionalFormatting>
  <conditionalFormatting sqref="E65:E85">
    <cfRule type="cellIs" dxfId="102" priority="33" operator="greaterThan">
      <formula>100</formula>
    </cfRule>
  </conditionalFormatting>
  <conditionalFormatting sqref="E87:E112">
    <cfRule type="cellIs" dxfId="101" priority="39" operator="greaterThan">
      <formula>100</formula>
    </cfRule>
  </conditionalFormatting>
  <conditionalFormatting sqref="E114:E130">
    <cfRule type="cellIs" dxfId="100" priority="45" operator="greaterThan">
      <formula>100</formula>
    </cfRule>
  </conditionalFormatting>
  <conditionalFormatting sqref="E132:E138">
    <cfRule type="cellIs" dxfId="99" priority="51" operator="greaterThan">
      <formula>100</formula>
    </cfRule>
  </conditionalFormatting>
  <conditionalFormatting sqref="R9:R24">
    <cfRule type="cellIs" dxfId="98" priority="2" operator="equal">
      <formula>"Введено не верное количество отметок"</formula>
    </cfRule>
    <cfRule type="cellIs" dxfId="97" priority="1" operator="equal">
      <formula>"Допустимо"</formula>
    </cfRule>
  </conditionalFormatting>
  <conditionalFormatting sqref="R26:R35">
    <cfRule type="cellIs" dxfId="96" priority="7" operator="equal">
      <formula>"Допустимо"</formula>
    </cfRule>
    <cfRule type="cellIs" dxfId="95" priority="8" operator="equal">
      <formula>"Введено не верное количество отметок"</formula>
    </cfRule>
  </conditionalFormatting>
  <conditionalFormatting sqref="R37:R39">
    <cfRule type="cellIs" dxfId="94" priority="14" operator="equal">
      <formula>"Введено не верное количество отметок"</formula>
    </cfRule>
    <cfRule type="cellIs" dxfId="93" priority="13" operator="equal">
      <formula>"Допустимо"</formula>
    </cfRule>
  </conditionalFormatting>
  <conditionalFormatting sqref="R41:R50">
    <cfRule type="cellIs" dxfId="92" priority="19" operator="equal">
      <formula>"Допустимо"</formula>
    </cfRule>
    <cfRule type="cellIs" dxfId="91" priority="20" operator="equal">
      <formula>"Введено не верное количество отметок"</formula>
    </cfRule>
  </conditionalFormatting>
  <conditionalFormatting sqref="R52:R63">
    <cfRule type="cellIs" dxfId="90" priority="25" operator="equal">
      <formula>"Допустимо"</formula>
    </cfRule>
    <cfRule type="cellIs" dxfId="89" priority="26" operator="equal">
      <formula>"Введено не верное количество отметок"</formula>
    </cfRule>
  </conditionalFormatting>
  <conditionalFormatting sqref="R65:R85">
    <cfRule type="cellIs" dxfId="88" priority="32" operator="equal">
      <formula>"Введено не верное количество отметок"</formula>
    </cfRule>
    <cfRule type="cellIs" dxfId="87" priority="31" operator="equal">
      <formula>"Допустимо"</formula>
    </cfRule>
  </conditionalFormatting>
  <conditionalFormatting sqref="R87:R112">
    <cfRule type="cellIs" dxfId="86" priority="38" operator="equal">
      <formula>"Введено не верное количество отметок"</formula>
    </cfRule>
    <cfRule type="cellIs" dxfId="85" priority="37" operator="equal">
      <formula>"Допустимо"</formula>
    </cfRule>
  </conditionalFormatting>
  <conditionalFormatting sqref="R114:R130">
    <cfRule type="cellIs" dxfId="84" priority="43" operator="equal">
      <formula>"Допустимо"</formula>
    </cfRule>
    <cfRule type="cellIs" dxfId="83" priority="44" operator="equal">
      <formula>"Введено не верное количество отметок"</formula>
    </cfRule>
  </conditionalFormatting>
  <conditionalFormatting sqref="R132:R138">
    <cfRule type="cellIs" dxfId="82" priority="49" operator="equal">
      <formula>"Допустимо"</formula>
    </cfRule>
    <cfRule type="cellIs" dxfId="81" priority="50" operator="equal">
      <formula>"Введено не верное количество отметок"</formula>
    </cfRule>
  </conditionalFormatting>
  <conditionalFormatting sqref="W9:W24">
    <cfRule type="cellIs" dxfId="80" priority="6" operator="greaterThan">
      <formula>100</formula>
    </cfRule>
  </conditionalFormatting>
  <conditionalFormatting sqref="W26:W35">
    <cfRule type="cellIs" dxfId="79" priority="12" operator="greaterThan">
      <formula>100</formula>
    </cfRule>
  </conditionalFormatting>
  <conditionalFormatting sqref="W37:W39">
    <cfRule type="cellIs" dxfId="78" priority="18" operator="greaterThan">
      <formula>100</formula>
    </cfRule>
  </conditionalFormatting>
  <conditionalFormatting sqref="W41:W50">
    <cfRule type="cellIs" dxfId="77" priority="24" operator="greaterThan">
      <formula>100</formula>
    </cfRule>
  </conditionalFormatting>
  <conditionalFormatting sqref="W52:W63">
    <cfRule type="cellIs" dxfId="76" priority="30" operator="greaterThan">
      <formula>100</formula>
    </cfRule>
  </conditionalFormatting>
  <conditionalFormatting sqref="W65:W85">
    <cfRule type="cellIs" dxfId="75" priority="36" operator="greaterThan">
      <formula>100</formula>
    </cfRule>
  </conditionalFormatting>
  <conditionalFormatting sqref="W87:W112">
    <cfRule type="cellIs" dxfId="74" priority="42" operator="greaterThan">
      <formula>100</formula>
    </cfRule>
  </conditionalFormatting>
  <conditionalFormatting sqref="W114:W130">
    <cfRule type="cellIs" dxfId="73" priority="48" operator="greaterThan">
      <formula>100</formula>
    </cfRule>
  </conditionalFormatting>
  <conditionalFormatting sqref="W132:W138">
    <cfRule type="cellIs" dxfId="72" priority="54" operator="greaterThan">
      <formula>100</formula>
    </cfRule>
  </conditionalFormatting>
  <conditionalFormatting sqref="AJ9:AJ24">
    <cfRule type="cellIs" dxfId="71" priority="5" operator="equal">
      <formula>"Введено не верное количество отметок"</formula>
    </cfRule>
    <cfRule type="cellIs" dxfId="70" priority="4" operator="equal">
      <formula>"Допустимо"</formula>
    </cfRule>
  </conditionalFormatting>
  <conditionalFormatting sqref="AJ26:AJ35">
    <cfRule type="cellIs" dxfId="69" priority="11" operator="equal">
      <formula>"Введено не верное количество отметок"</formula>
    </cfRule>
    <cfRule type="cellIs" dxfId="68" priority="10" operator="equal">
      <formula>"Допустимо"</formula>
    </cfRule>
  </conditionalFormatting>
  <conditionalFormatting sqref="AJ37:AJ39">
    <cfRule type="cellIs" dxfId="67" priority="17" operator="equal">
      <formula>"Введено не верное количество отметок"</formula>
    </cfRule>
    <cfRule type="cellIs" dxfId="66" priority="16" operator="equal">
      <formula>"Допустимо"</formula>
    </cfRule>
  </conditionalFormatting>
  <conditionalFormatting sqref="AJ41:AJ50">
    <cfRule type="cellIs" dxfId="65" priority="23" operator="equal">
      <formula>"Введено не верное количество отметок"</formula>
    </cfRule>
    <cfRule type="cellIs" dxfId="64" priority="22" operator="equal">
      <formula>"Допустимо"</formula>
    </cfRule>
  </conditionalFormatting>
  <conditionalFormatting sqref="AJ52:AJ63">
    <cfRule type="cellIs" dxfId="63" priority="29" operator="equal">
      <formula>"Введено не верное количество отметок"</formula>
    </cfRule>
    <cfRule type="cellIs" dxfId="62" priority="28" operator="equal">
      <formula>"Допустимо"</formula>
    </cfRule>
  </conditionalFormatting>
  <conditionalFormatting sqref="AJ65:AJ85">
    <cfRule type="cellIs" dxfId="61" priority="34" operator="equal">
      <formula>"Допустимо"</formula>
    </cfRule>
    <cfRule type="cellIs" dxfId="60" priority="35" operator="equal">
      <formula>"Введено не верное количество отметок"</formula>
    </cfRule>
  </conditionalFormatting>
  <conditionalFormatting sqref="AJ87:AJ112">
    <cfRule type="cellIs" dxfId="59" priority="40" operator="equal">
      <formula>"Допустимо"</formula>
    </cfRule>
    <cfRule type="cellIs" dxfId="58" priority="41" operator="equal">
      <formula>"Введено не верное количество отметок"</formula>
    </cfRule>
  </conditionalFormatting>
  <conditionalFormatting sqref="AJ114:AJ130">
    <cfRule type="cellIs" dxfId="57" priority="46" operator="equal">
      <formula>"Допустимо"</formula>
    </cfRule>
    <cfRule type="cellIs" dxfId="56" priority="47" operator="equal">
      <formula>"Введено не верное количество отметок"</formula>
    </cfRule>
  </conditionalFormatting>
  <conditionalFormatting sqref="AJ132:AJ138">
    <cfRule type="cellIs" dxfId="55" priority="52" operator="equal">
      <formula>"Допустимо"</formula>
    </cfRule>
    <cfRule type="cellIs" dxfId="54" priority="53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48"/>
  <sheetViews>
    <sheetView topLeftCell="A30" zoomScale="80" zoomScaleNormal="80" workbookViewId="0">
      <selection activeCell="B42" sqref="B42"/>
    </sheetView>
  </sheetViews>
  <sheetFormatPr defaultRowHeight="14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  <c r="Z2" s="36" t="s">
        <v>0</v>
      </c>
      <c r="AA2" s="36" t="s">
        <v>0</v>
      </c>
      <c r="AB2" s="36" t="s">
        <v>0</v>
      </c>
      <c r="AC2" s="36" t="s">
        <v>0</v>
      </c>
      <c r="AD2" s="36" t="s">
        <v>0</v>
      </c>
      <c r="AE2" s="36" t="s">
        <v>0</v>
      </c>
      <c r="AF2" s="36" t="s">
        <v>0</v>
      </c>
      <c r="AG2" s="36" t="s">
        <v>0</v>
      </c>
      <c r="AH2" s="36" t="s">
        <v>0</v>
      </c>
      <c r="AI2" s="36" t="s">
        <v>0</v>
      </c>
      <c r="AJ2" s="36" t="s">
        <v>0</v>
      </c>
    </row>
    <row r="3" spans="1:36" ht="35.1" customHeight="1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  <c r="AD3" s="36" t="s">
        <v>1</v>
      </c>
      <c r="AE3" s="36" t="s">
        <v>1</v>
      </c>
      <c r="AF3" s="36" t="s">
        <v>1</v>
      </c>
      <c r="AG3" s="36" t="s">
        <v>1</v>
      </c>
      <c r="AH3" s="36" t="s">
        <v>1</v>
      </c>
      <c r="AI3" s="36" t="s">
        <v>1</v>
      </c>
      <c r="AJ3" s="36" t="s">
        <v>1</v>
      </c>
    </row>
    <row r="4" spans="1:36">
      <c r="A4" s="35" t="s">
        <v>2</v>
      </c>
      <c r="B4" s="35" t="s">
        <v>3</v>
      </c>
      <c r="C4" s="35" t="s">
        <v>4</v>
      </c>
      <c r="D4" s="35" t="s">
        <v>5</v>
      </c>
      <c r="E4" s="35" t="s">
        <v>5</v>
      </c>
      <c r="F4" s="35" t="s">
        <v>6</v>
      </c>
      <c r="G4" s="35" t="s">
        <v>6</v>
      </c>
      <c r="H4" s="35" t="s">
        <v>6</v>
      </c>
      <c r="I4" s="35" t="s">
        <v>6</v>
      </c>
      <c r="J4" s="35" t="s">
        <v>6</v>
      </c>
      <c r="K4" s="35" t="s">
        <v>6</v>
      </c>
      <c r="L4" s="35" t="s">
        <v>6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4" t="s">
        <v>11</v>
      </c>
      <c r="S4" s="7"/>
      <c r="T4" s="7"/>
      <c r="U4" s="35" t="s">
        <v>4</v>
      </c>
      <c r="V4" s="35" t="s">
        <v>5</v>
      </c>
      <c r="W4" s="35" t="s">
        <v>5</v>
      </c>
      <c r="X4" s="35" t="s">
        <v>6</v>
      </c>
      <c r="Y4" s="35" t="s">
        <v>6</v>
      </c>
      <c r="Z4" s="35" t="s">
        <v>6</v>
      </c>
      <c r="AA4" s="35" t="s">
        <v>6</v>
      </c>
      <c r="AB4" s="35" t="s">
        <v>6</v>
      </c>
      <c r="AC4" s="35" t="s">
        <v>6</v>
      </c>
      <c r="AD4" s="35" t="s">
        <v>6</v>
      </c>
      <c r="AE4" s="35" t="s">
        <v>6</v>
      </c>
      <c r="AF4" s="35" t="s">
        <v>7</v>
      </c>
      <c r="AG4" s="35" t="s">
        <v>8</v>
      </c>
      <c r="AH4" s="35" t="s">
        <v>9</v>
      </c>
      <c r="AI4" s="35" t="s">
        <v>10</v>
      </c>
      <c r="AJ4" s="34" t="s">
        <v>11</v>
      </c>
    </row>
    <row r="5" spans="1:36">
      <c r="A5" s="35" t="s">
        <v>2</v>
      </c>
      <c r="B5" s="35" t="s">
        <v>3</v>
      </c>
      <c r="C5" s="35" t="s">
        <v>4</v>
      </c>
      <c r="D5" s="35" t="s">
        <v>5</v>
      </c>
      <c r="E5" s="35" t="s">
        <v>5</v>
      </c>
      <c r="F5" s="35" t="s">
        <v>12</v>
      </c>
      <c r="G5" s="35" t="s">
        <v>12</v>
      </c>
      <c r="H5" s="35" t="s">
        <v>13</v>
      </c>
      <c r="I5" s="35" t="s">
        <v>13</v>
      </c>
      <c r="J5" s="35" t="s">
        <v>14</v>
      </c>
      <c r="K5" s="35" t="s">
        <v>14</v>
      </c>
      <c r="L5" s="35" t="s">
        <v>15</v>
      </c>
      <c r="M5" s="35" t="s">
        <v>15</v>
      </c>
      <c r="N5" s="35" t="s">
        <v>7</v>
      </c>
      <c r="O5" s="35" t="s">
        <v>8</v>
      </c>
      <c r="P5" s="35" t="s">
        <v>9</v>
      </c>
      <c r="Q5" s="35" t="s">
        <v>10</v>
      </c>
      <c r="R5" s="34" t="s">
        <v>11</v>
      </c>
      <c r="S5" s="7"/>
      <c r="T5" s="7"/>
      <c r="U5" s="35" t="s">
        <v>4</v>
      </c>
      <c r="V5" s="35" t="s">
        <v>5</v>
      </c>
      <c r="W5" s="35" t="s">
        <v>5</v>
      </c>
      <c r="X5" s="35" t="s">
        <v>12</v>
      </c>
      <c r="Y5" s="35" t="s">
        <v>12</v>
      </c>
      <c r="Z5" s="35" t="s">
        <v>13</v>
      </c>
      <c r="AA5" s="35" t="s">
        <v>13</v>
      </c>
      <c r="AB5" s="35" t="s">
        <v>14</v>
      </c>
      <c r="AC5" s="35" t="s">
        <v>14</v>
      </c>
      <c r="AD5" s="35" t="s">
        <v>15</v>
      </c>
      <c r="AE5" s="35" t="s">
        <v>15</v>
      </c>
      <c r="AF5" s="35" t="s">
        <v>7</v>
      </c>
      <c r="AG5" s="35" t="s">
        <v>8</v>
      </c>
      <c r="AH5" s="35" t="s">
        <v>9</v>
      </c>
      <c r="AI5" s="35" t="s">
        <v>10</v>
      </c>
      <c r="AJ5" s="34" t="s">
        <v>11</v>
      </c>
    </row>
    <row r="6" spans="1:36" ht="15.75">
      <c r="A6" s="35" t="s">
        <v>2</v>
      </c>
      <c r="B6" s="35" t="s">
        <v>3</v>
      </c>
      <c r="C6" s="35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35" t="s">
        <v>7</v>
      </c>
      <c r="O6" s="35" t="s">
        <v>8</v>
      </c>
      <c r="P6" s="35" t="s">
        <v>9</v>
      </c>
      <c r="Q6" s="35" t="s">
        <v>10</v>
      </c>
      <c r="R6" s="34" t="s">
        <v>11</v>
      </c>
      <c r="S6" s="7"/>
      <c r="T6" s="7"/>
      <c r="U6" s="35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35" t="s">
        <v>7</v>
      </c>
      <c r="AG6" s="35" t="s">
        <v>8</v>
      </c>
      <c r="AH6" s="35" t="s">
        <v>9</v>
      </c>
      <c r="AI6" s="35" t="s">
        <v>10</v>
      </c>
      <c r="AJ6" s="34" t="s">
        <v>11</v>
      </c>
    </row>
    <row r="7" spans="1:36">
      <c r="A7" s="37" t="s">
        <v>18</v>
      </c>
      <c r="B7" s="37" t="s">
        <v>18</v>
      </c>
      <c r="C7" s="37" t="s">
        <v>18</v>
      </c>
      <c r="D7" s="37" t="s">
        <v>18</v>
      </c>
      <c r="E7" s="37" t="s">
        <v>18</v>
      </c>
      <c r="F7" s="37" t="s">
        <v>18</v>
      </c>
      <c r="G7" s="37" t="s">
        <v>18</v>
      </c>
      <c r="H7" s="37" t="s">
        <v>18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37" t="s">
        <v>18</v>
      </c>
      <c r="O7" s="37" t="s">
        <v>18</v>
      </c>
      <c r="P7" s="37" t="s">
        <v>18</v>
      </c>
      <c r="Q7" s="37" t="s">
        <v>18</v>
      </c>
      <c r="S7" s="37" t="s">
        <v>19</v>
      </c>
      <c r="T7" s="37" t="s">
        <v>19</v>
      </c>
      <c r="U7" s="37" t="s">
        <v>19</v>
      </c>
      <c r="V7" s="37" t="s">
        <v>19</v>
      </c>
      <c r="W7" s="37" t="s">
        <v>19</v>
      </c>
      <c r="X7" s="37" t="s">
        <v>19</v>
      </c>
      <c r="Y7" s="37" t="s">
        <v>19</v>
      </c>
      <c r="Z7" s="37" t="s">
        <v>19</v>
      </c>
      <c r="AA7" s="37" t="s">
        <v>19</v>
      </c>
      <c r="AB7" s="37" t="s">
        <v>19</v>
      </c>
      <c r="AC7" s="37" t="s">
        <v>19</v>
      </c>
      <c r="AD7" s="37" t="s">
        <v>19</v>
      </c>
      <c r="AE7" s="37" t="s">
        <v>19</v>
      </c>
      <c r="AF7" s="37" t="s">
        <v>19</v>
      </c>
      <c r="AG7" s="37" t="s">
        <v>19</v>
      </c>
      <c r="AH7" s="37" t="s">
        <v>19</v>
      </c>
      <c r="AI7" s="37" t="s">
        <v>19</v>
      </c>
    </row>
    <row r="8" spans="1:36">
      <c r="A8" s="38" t="s">
        <v>38</v>
      </c>
      <c r="B8" s="38" t="s">
        <v>38</v>
      </c>
      <c r="C8" s="39" t="s">
        <v>38</v>
      </c>
      <c r="D8" s="38" t="s">
        <v>38</v>
      </c>
      <c r="E8" s="38" t="s">
        <v>38</v>
      </c>
      <c r="F8" s="39" t="s">
        <v>38</v>
      </c>
      <c r="G8" s="38" t="s">
        <v>38</v>
      </c>
      <c r="H8" s="39" t="s">
        <v>38</v>
      </c>
      <c r="I8" s="38" t="s">
        <v>38</v>
      </c>
      <c r="J8" s="39" t="s">
        <v>38</v>
      </c>
      <c r="K8" s="38" t="s">
        <v>38</v>
      </c>
      <c r="L8" s="39" t="s">
        <v>38</v>
      </c>
      <c r="M8" s="38" t="s">
        <v>38</v>
      </c>
      <c r="N8" s="38" t="s">
        <v>38</v>
      </c>
      <c r="O8" s="38" t="s">
        <v>38</v>
      </c>
      <c r="P8" s="38" t="s">
        <v>38</v>
      </c>
      <c r="Q8" s="38" t="s">
        <v>38</v>
      </c>
      <c r="S8" s="38" t="s">
        <v>21</v>
      </c>
      <c r="T8" s="38" t="s">
        <v>21</v>
      </c>
      <c r="U8" s="38" t="s">
        <v>21</v>
      </c>
      <c r="V8" s="38" t="s">
        <v>21</v>
      </c>
      <c r="W8" s="38" t="s">
        <v>21</v>
      </c>
      <c r="X8" s="39" t="s">
        <v>21</v>
      </c>
      <c r="Y8" s="38" t="s">
        <v>21</v>
      </c>
      <c r="Z8" s="39" t="s">
        <v>21</v>
      </c>
      <c r="AA8" s="38" t="s">
        <v>21</v>
      </c>
      <c r="AB8" s="39" t="s">
        <v>21</v>
      </c>
      <c r="AC8" s="38" t="s">
        <v>21</v>
      </c>
      <c r="AD8" s="39" t="s">
        <v>21</v>
      </c>
      <c r="AE8" s="38" t="s">
        <v>21</v>
      </c>
      <c r="AF8" s="38" t="s">
        <v>21</v>
      </c>
      <c r="AG8" s="38" t="s">
        <v>21</v>
      </c>
      <c r="AH8" s="38" t="s">
        <v>21</v>
      </c>
      <c r="AI8" s="38" t="s">
        <v>21</v>
      </c>
    </row>
    <row r="9" spans="1:36" ht="31.5">
      <c r="A9" s="2">
        <v>1</v>
      </c>
      <c r="B9" s="3" t="s">
        <v>153</v>
      </c>
      <c r="C9" s="9">
        <v>11</v>
      </c>
      <c r="D9" s="4">
        <f t="shared" ref="D9:D15" si="0">F9+H9+J9+L9</f>
        <v>11</v>
      </c>
      <c r="E9" s="5">
        <f t="shared" ref="E9:E16" si="1">100/C9*D9</f>
        <v>100.00000000000001</v>
      </c>
      <c r="F9" s="9">
        <v>5</v>
      </c>
      <c r="G9" s="5">
        <f t="shared" ref="G9:G16" si="2">100/D9*F9</f>
        <v>45.45454545454546</v>
      </c>
      <c r="H9" s="9">
        <v>2</v>
      </c>
      <c r="I9" s="5">
        <f t="shared" ref="I9:I16" si="3">100/D9*H9</f>
        <v>18.181818181818183</v>
      </c>
      <c r="J9" s="9">
        <v>3</v>
      </c>
      <c r="K9" s="5">
        <f t="shared" ref="K9:K16" si="4">100/D9*J9</f>
        <v>27.272727272727273</v>
      </c>
      <c r="L9" s="9">
        <v>1</v>
      </c>
      <c r="M9" s="5">
        <f t="shared" ref="M9:M16" si="5">100/D9*L9</f>
        <v>9.0909090909090917</v>
      </c>
      <c r="N9" s="6">
        <f t="shared" ref="N9:N16" si="6">100/D9*(F9+H9+J9)</f>
        <v>90.909090909090921</v>
      </c>
      <c r="O9" s="6">
        <f t="shared" ref="O9:O16" si="7">100/D9*(F9+H9)</f>
        <v>63.63636363636364</v>
      </c>
      <c r="P9" s="6">
        <f t="shared" ref="P9:P16" si="8">100/D9*(5*F9+4*H9+3*J9+2*L9)/100</f>
        <v>4.0000000000000009</v>
      </c>
      <c r="Q9" s="6">
        <f t="shared" ref="Q9:Q16" si="9">100/D9*(1*F9+0.64*H9+0.36*J9+0.16*L9)</f>
        <v>68.363636363636374</v>
      </c>
      <c r="R9" s="40" t="str">
        <f t="shared" ref="R9:R15" si="10">IF(C9&lt;D9,"Введено не верное количество отметок","Допустимо")</f>
        <v>Допустимо</v>
      </c>
      <c r="S9" s="7"/>
      <c r="T9" s="7"/>
      <c r="U9" s="4">
        <f t="shared" ref="U9:U15" si="11">C9</f>
        <v>11</v>
      </c>
      <c r="V9" s="4">
        <f t="shared" ref="V9:V15" si="12">X9+Z9+AB9+AD9</f>
        <v>11</v>
      </c>
      <c r="W9" s="5">
        <f t="shared" ref="W9:W16" si="13">100/U9*V9</f>
        <v>100.00000000000001</v>
      </c>
      <c r="X9" s="9">
        <v>4</v>
      </c>
      <c r="Y9" s="5">
        <f t="shared" ref="Y9:Y16" si="14">100/V9*X9</f>
        <v>36.363636363636367</v>
      </c>
      <c r="Z9" s="9">
        <v>4</v>
      </c>
      <c r="AA9" s="5">
        <f t="shared" ref="AA9:AA16" si="15">100/V9*Z9</f>
        <v>36.363636363636367</v>
      </c>
      <c r="AB9" s="9">
        <v>2</v>
      </c>
      <c r="AC9" s="5">
        <f t="shared" ref="AC9:AC16" si="16">100/V9*AB9</f>
        <v>18.181818181818183</v>
      </c>
      <c r="AD9" s="9">
        <v>1</v>
      </c>
      <c r="AE9" s="5">
        <f t="shared" ref="AE9:AE16" si="17">100/V9*AD9</f>
        <v>9.0909090909090917</v>
      </c>
      <c r="AF9" s="6">
        <f t="shared" ref="AF9:AF16" si="18">100/V9*(X9+Z9+AB9)</f>
        <v>90.909090909090921</v>
      </c>
      <c r="AG9" s="6">
        <f t="shared" ref="AG9:AG16" si="19">100/V9*(X9+Z9)</f>
        <v>72.727272727272734</v>
      </c>
      <c r="AH9" s="6">
        <f t="shared" ref="AH9:AH16" si="20">100/V9*(5*X9+4*Z9+3*AB9+2*AD9)/100</f>
        <v>4.0000000000000009</v>
      </c>
      <c r="AI9" s="6">
        <f t="shared" ref="AI9:AI16" si="21">100/V9*(1*X9+0.64*Z9+0.36*AB9+0.16*AD9)</f>
        <v>67.63636363636364</v>
      </c>
      <c r="AJ9" s="40" t="str">
        <f t="shared" ref="AJ9:AJ15" si="22">IF(U9&lt;V9,"Введено не верное количество отметок","Допустимо")</f>
        <v>Допустимо</v>
      </c>
    </row>
    <row r="10" spans="1:36" ht="47.25">
      <c r="A10" s="2">
        <v>2</v>
      </c>
      <c r="B10" s="3" t="s">
        <v>154</v>
      </c>
      <c r="C10" s="9">
        <v>16</v>
      </c>
      <c r="D10" s="4">
        <f t="shared" si="0"/>
        <v>14</v>
      </c>
      <c r="E10" s="5">
        <f t="shared" si="1"/>
        <v>87.5</v>
      </c>
      <c r="F10" s="9">
        <v>2</v>
      </c>
      <c r="G10" s="5">
        <f t="shared" si="2"/>
        <v>14.285714285714286</v>
      </c>
      <c r="H10" s="9">
        <v>5</v>
      </c>
      <c r="I10" s="5">
        <f t="shared" si="3"/>
        <v>35.714285714285715</v>
      </c>
      <c r="J10" s="9">
        <v>5</v>
      </c>
      <c r="K10" s="5">
        <f t="shared" si="4"/>
        <v>35.714285714285715</v>
      </c>
      <c r="L10" s="9">
        <v>2</v>
      </c>
      <c r="M10" s="5">
        <f t="shared" si="5"/>
        <v>14.285714285714286</v>
      </c>
      <c r="N10" s="6">
        <f t="shared" si="6"/>
        <v>85.714285714285722</v>
      </c>
      <c r="O10" s="6">
        <f t="shared" si="7"/>
        <v>50</v>
      </c>
      <c r="P10" s="6">
        <f t="shared" si="8"/>
        <v>3.5</v>
      </c>
      <c r="Q10" s="6">
        <f t="shared" si="9"/>
        <v>52.285714285714292</v>
      </c>
      <c r="R10" s="40" t="str">
        <f t="shared" si="10"/>
        <v>Допустимо</v>
      </c>
      <c r="S10" s="7"/>
      <c r="T10" s="7"/>
      <c r="U10" s="4">
        <f t="shared" si="11"/>
        <v>16</v>
      </c>
      <c r="V10" s="4">
        <f t="shared" si="12"/>
        <v>14</v>
      </c>
      <c r="W10" s="5">
        <f t="shared" si="13"/>
        <v>87.5</v>
      </c>
      <c r="X10" s="9">
        <v>3</v>
      </c>
      <c r="Y10" s="5">
        <f t="shared" si="14"/>
        <v>21.428571428571431</v>
      </c>
      <c r="Z10" s="9">
        <v>6</v>
      </c>
      <c r="AA10" s="5">
        <f t="shared" si="15"/>
        <v>42.857142857142861</v>
      </c>
      <c r="AB10" s="9">
        <v>4</v>
      </c>
      <c r="AC10" s="5">
        <f t="shared" si="16"/>
        <v>28.571428571428573</v>
      </c>
      <c r="AD10" s="9">
        <v>1</v>
      </c>
      <c r="AE10" s="5">
        <f t="shared" si="17"/>
        <v>7.1428571428571432</v>
      </c>
      <c r="AF10" s="6">
        <f t="shared" si="18"/>
        <v>92.857142857142861</v>
      </c>
      <c r="AG10" s="6">
        <f t="shared" si="19"/>
        <v>64.285714285714292</v>
      </c>
      <c r="AH10" s="6">
        <f t="shared" si="20"/>
        <v>3.785714285714286</v>
      </c>
      <c r="AI10" s="6">
        <f t="shared" si="21"/>
        <v>60.285714285714285</v>
      </c>
      <c r="AJ10" s="40" t="str">
        <f t="shared" si="22"/>
        <v>Допустимо</v>
      </c>
    </row>
    <row r="11" spans="1:36" ht="31.5">
      <c r="A11" s="2">
        <v>3</v>
      </c>
      <c r="B11" s="3" t="s">
        <v>155</v>
      </c>
      <c r="C11" s="9">
        <v>19</v>
      </c>
      <c r="D11" s="4">
        <f t="shared" si="0"/>
        <v>19</v>
      </c>
      <c r="E11" s="5">
        <f t="shared" si="1"/>
        <v>100</v>
      </c>
      <c r="F11" s="9">
        <v>6</v>
      </c>
      <c r="G11" s="5">
        <f t="shared" si="2"/>
        <v>31.578947368421055</v>
      </c>
      <c r="H11" s="9">
        <v>8</v>
      </c>
      <c r="I11" s="5">
        <f t="shared" si="3"/>
        <v>42.10526315789474</v>
      </c>
      <c r="J11" s="9">
        <v>4</v>
      </c>
      <c r="K11" s="5">
        <f t="shared" si="4"/>
        <v>21.05263157894737</v>
      </c>
      <c r="L11" s="9">
        <v>1</v>
      </c>
      <c r="M11" s="5">
        <f t="shared" si="5"/>
        <v>5.2631578947368425</v>
      </c>
      <c r="N11" s="6">
        <f t="shared" si="6"/>
        <v>94.736842105263165</v>
      </c>
      <c r="O11" s="6">
        <f t="shared" si="7"/>
        <v>73.684210526315795</v>
      </c>
      <c r="P11" s="6">
        <f t="shared" si="8"/>
        <v>4</v>
      </c>
      <c r="Q11" s="6">
        <f t="shared" si="9"/>
        <v>66.947368421052644</v>
      </c>
      <c r="R11" s="40" t="str">
        <f t="shared" si="10"/>
        <v>Допустимо</v>
      </c>
      <c r="S11" s="7"/>
      <c r="T11" s="7"/>
      <c r="U11" s="4">
        <f t="shared" si="11"/>
        <v>19</v>
      </c>
      <c r="V11" s="4">
        <f t="shared" si="12"/>
        <v>19</v>
      </c>
      <c r="W11" s="5">
        <f t="shared" si="13"/>
        <v>100</v>
      </c>
      <c r="X11" s="9">
        <v>5</v>
      </c>
      <c r="Y11" s="5">
        <f t="shared" si="14"/>
        <v>26.315789473684212</v>
      </c>
      <c r="Z11" s="9">
        <v>9</v>
      </c>
      <c r="AA11" s="5">
        <f t="shared" si="15"/>
        <v>47.368421052631582</v>
      </c>
      <c r="AB11" s="9">
        <v>4</v>
      </c>
      <c r="AC11" s="5">
        <f t="shared" si="16"/>
        <v>21.05263157894737</v>
      </c>
      <c r="AD11" s="9">
        <v>1</v>
      </c>
      <c r="AE11" s="5">
        <f t="shared" si="17"/>
        <v>5.2631578947368425</v>
      </c>
      <c r="AF11" s="6">
        <f t="shared" si="18"/>
        <v>94.736842105263165</v>
      </c>
      <c r="AG11" s="6">
        <f t="shared" si="19"/>
        <v>73.684210526315795</v>
      </c>
      <c r="AH11" s="6">
        <f t="shared" si="20"/>
        <v>3.9473684210526319</v>
      </c>
      <c r="AI11" s="6">
        <f t="shared" si="21"/>
        <v>65.05263157894737</v>
      </c>
      <c r="AJ11" s="40" t="str">
        <f t="shared" si="22"/>
        <v>Допустимо</v>
      </c>
    </row>
    <row r="12" spans="1:36" ht="31.5">
      <c r="A12" s="2">
        <v>4</v>
      </c>
      <c r="B12" s="3" t="s">
        <v>46</v>
      </c>
      <c r="C12" s="9">
        <v>7</v>
      </c>
      <c r="D12" s="4">
        <f t="shared" si="0"/>
        <v>7</v>
      </c>
      <c r="E12" s="5">
        <f t="shared" si="1"/>
        <v>100</v>
      </c>
      <c r="F12" s="9">
        <v>3</v>
      </c>
      <c r="G12" s="5">
        <f t="shared" si="2"/>
        <v>42.857142857142861</v>
      </c>
      <c r="H12" s="9">
        <v>2</v>
      </c>
      <c r="I12" s="5">
        <f t="shared" si="3"/>
        <v>28.571428571428573</v>
      </c>
      <c r="J12" s="9">
        <v>2</v>
      </c>
      <c r="K12" s="5">
        <f t="shared" si="4"/>
        <v>28.571428571428573</v>
      </c>
      <c r="L12" s="9"/>
      <c r="M12" s="5">
        <f t="shared" si="5"/>
        <v>0</v>
      </c>
      <c r="N12" s="6">
        <f t="shared" si="6"/>
        <v>100</v>
      </c>
      <c r="O12" s="6">
        <f t="shared" si="7"/>
        <v>71.428571428571431</v>
      </c>
      <c r="P12" s="6">
        <f t="shared" si="8"/>
        <v>4.1428571428571432</v>
      </c>
      <c r="Q12" s="6">
        <f t="shared" si="9"/>
        <v>71.428571428571431</v>
      </c>
      <c r="R12" s="40" t="str">
        <f t="shared" si="10"/>
        <v>Допустимо</v>
      </c>
      <c r="S12" s="7"/>
      <c r="T12" s="7"/>
      <c r="U12" s="4">
        <f t="shared" si="11"/>
        <v>7</v>
      </c>
      <c r="V12" s="4">
        <f t="shared" si="12"/>
        <v>7</v>
      </c>
      <c r="W12" s="5">
        <f t="shared" si="13"/>
        <v>100</v>
      </c>
      <c r="X12" s="9">
        <v>1</v>
      </c>
      <c r="Y12" s="5">
        <f t="shared" si="14"/>
        <v>14.285714285714286</v>
      </c>
      <c r="Z12" s="9">
        <v>4</v>
      </c>
      <c r="AA12" s="5">
        <f t="shared" si="15"/>
        <v>57.142857142857146</v>
      </c>
      <c r="AB12" s="9">
        <v>2</v>
      </c>
      <c r="AC12" s="5">
        <f t="shared" si="16"/>
        <v>28.571428571428573</v>
      </c>
      <c r="AD12" s="9">
        <v>0</v>
      </c>
      <c r="AE12" s="5">
        <f t="shared" si="17"/>
        <v>0</v>
      </c>
      <c r="AF12" s="6">
        <f t="shared" si="18"/>
        <v>100</v>
      </c>
      <c r="AG12" s="6">
        <f t="shared" si="19"/>
        <v>71.428571428571431</v>
      </c>
      <c r="AH12" s="6">
        <f t="shared" si="20"/>
        <v>3.8571428571428572</v>
      </c>
      <c r="AI12" s="6">
        <f t="shared" si="21"/>
        <v>61.142857142857153</v>
      </c>
      <c r="AJ12" s="40" t="str">
        <f t="shared" si="22"/>
        <v>Допустимо</v>
      </c>
    </row>
    <row r="13" spans="1:36" ht="31.5">
      <c r="A13" s="2">
        <v>5</v>
      </c>
      <c r="B13" s="3" t="s">
        <v>156</v>
      </c>
      <c r="C13" s="9">
        <v>10</v>
      </c>
      <c r="D13" s="4">
        <f t="shared" si="0"/>
        <v>10</v>
      </c>
      <c r="E13" s="5">
        <f t="shared" si="1"/>
        <v>100</v>
      </c>
      <c r="F13" s="9">
        <v>2</v>
      </c>
      <c r="G13" s="5">
        <f t="shared" si="2"/>
        <v>20</v>
      </c>
      <c r="H13" s="9">
        <v>5</v>
      </c>
      <c r="I13" s="5">
        <f t="shared" si="3"/>
        <v>50</v>
      </c>
      <c r="J13" s="9">
        <v>2</v>
      </c>
      <c r="K13" s="5">
        <f t="shared" si="4"/>
        <v>20</v>
      </c>
      <c r="L13" s="9">
        <v>1</v>
      </c>
      <c r="M13" s="5">
        <f t="shared" si="5"/>
        <v>10</v>
      </c>
      <c r="N13" s="6">
        <f t="shared" si="6"/>
        <v>90</v>
      </c>
      <c r="O13" s="6">
        <f t="shared" si="7"/>
        <v>70</v>
      </c>
      <c r="P13" s="6">
        <f t="shared" si="8"/>
        <v>3.8</v>
      </c>
      <c r="Q13" s="6">
        <f t="shared" si="9"/>
        <v>60.8</v>
      </c>
      <c r="R13" s="40" t="str">
        <f t="shared" si="10"/>
        <v>Допустимо</v>
      </c>
      <c r="S13" s="7"/>
      <c r="T13" s="7"/>
      <c r="U13" s="4">
        <f t="shared" si="11"/>
        <v>10</v>
      </c>
      <c r="V13" s="4">
        <f t="shared" si="12"/>
        <v>10</v>
      </c>
      <c r="W13" s="5">
        <f t="shared" si="13"/>
        <v>100</v>
      </c>
      <c r="X13" s="9">
        <v>0</v>
      </c>
      <c r="Y13" s="5">
        <f t="shared" si="14"/>
        <v>0</v>
      </c>
      <c r="Z13" s="9">
        <v>5</v>
      </c>
      <c r="AA13" s="5">
        <f t="shared" si="15"/>
        <v>50</v>
      </c>
      <c r="AB13" s="9">
        <v>4</v>
      </c>
      <c r="AC13" s="5">
        <f t="shared" si="16"/>
        <v>40</v>
      </c>
      <c r="AD13" s="9">
        <v>1</v>
      </c>
      <c r="AE13" s="5">
        <f t="shared" si="17"/>
        <v>10</v>
      </c>
      <c r="AF13" s="6">
        <f t="shared" si="18"/>
        <v>90</v>
      </c>
      <c r="AG13" s="6">
        <f t="shared" si="19"/>
        <v>50</v>
      </c>
      <c r="AH13" s="6">
        <f t="shared" si="20"/>
        <v>3.4</v>
      </c>
      <c r="AI13" s="6">
        <f t="shared" si="21"/>
        <v>48.000000000000007</v>
      </c>
      <c r="AJ13" s="40" t="str">
        <f t="shared" si="22"/>
        <v>Допустимо</v>
      </c>
    </row>
    <row r="14" spans="1:36" ht="47.25">
      <c r="A14" s="2">
        <v>6</v>
      </c>
      <c r="B14" s="3" t="s">
        <v>157</v>
      </c>
      <c r="C14" s="9">
        <v>15</v>
      </c>
      <c r="D14" s="4">
        <f t="shared" si="0"/>
        <v>13</v>
      </c>
      <c r="E14" s="5">
        <f t="shared" si="1"/>
        <v>86.666666666666671</v>
      </c>
      <c r="F14" s="9">
        <v>3</v>
      </c>
      <c r="G14" s="5">
        <f t="shared" si="2"/>
        <v>23.076923076923077</v>
      </c>
      <c r="H14" s="9">
        <v>2</v>
      </c>
      <c r="I14" s="5">
        <f t="shared" si="3"/>
        <v>15.384615384615385</v>
      </c>
      <c r="J14" s="9">
        <v>4</v>
      </c>
      <c r="K14" s="5">
        <f t="shared" si="4"/>
        <v>30.76923076923077</v>
      </c>
      <c r="L14" s="9">
        <v>4</v>
      </c>
      <c r="M14" s="5">
        <f t="shared" si="5"/>
        <v>30.76923076923077</v>
      </c>
      <c r="N14" s="6">
        <f t="shared" si="6"/>
        <v>69.230769230769226</v>
      </c>
      <c r="O14" s="6">
        <f t="shared" si="7"/>
        <v>38.46153846153846</v>
      </c>
      <c r="P14" s="6">
        <f t="shared" si="8"/>
        <v>3.3076923076923079</v>
      </c>
      <c r="Q14" s="6">
        <f t="shared" si="9"/>
        <v>48.923076923076927</v>
      </c>
      <c r="R14" s="40" t="str">
        <f t="shared" si="10"/>
        <v>Допустимо</v>
      </c>
      <c r="S14" s="7"/>
      <c r="T14" s="7"/>
      <c r="U14" s="4">
        <f t="shared" si="11"/>
        <v>15</v>
      </c>
      <c r="V14" s="4">
        <f t="shared" si="12"/>
        <v>13</v>
      </c>
      <c r="W14" s="5">
        <f t="shared" si="13"/>
        <v>86.666666666666671</v>
      </c>
      <c r="X14" s="9">
        <v>1</v>
      </c>
      <c r="Y14" s="5">
        <f t="shared" si="14"/>
        <v>7.6923076923076925</v>
      </c>
      <c r="Z14" s="9">
        <v>5</v>
      </c>
      <c r="AA14" s="5">
        <f t="shared" si="15"/>
        <v>38.46153846153846</v>
      </c>
      <c r="AB14" s="9">
        <v>7</v>
      </c>
      <c r="AC14" s="5">
        <f t="shared" si="16"/>
        <v>53.846153846153847</v>
      </c>
      <c r="AD14" s="9">
        <v>0</v>
      </c>
      <c r="AE14" s="5">
        <f t="shared" si="17"/>
        <v>0</v>
      </c>
      <c r="AF14" s="6">
        <f t="shared" si="18"/>
        <v>100</v>
      </c>
      <c r="AG14" s="6">
        <f t="shared" si="19"/>
        <v>46.153846153846153</v>
      </c>
      <c r="AH14" s="6">
        <f t="shared" si="20"/>
        <v>3.5384615384615388</v>
      </c>
      <c r="AI14" s="6">
        <f t="shared" si="21"/>
        <v>51.692307692307701</v>
      </c>
      <c r="AJ14" s="40" t="str">
        <f t="shared" si="22"/>
        <v>Допустимо</v>
      </c>
    </row>
    <row r="15" spans="1:36" ht="31.5">
      <c r="A15" s="2">
        <v>7</v>
      </c>
      <c r="B15" s="3" t="s">
        <v>158</v>
      </c>
      <c r="C15" s="9">
        <v>12</v>
      </c>
      <c r="D15" s="4">
        <f t="shared" si="0"/>
        <v>12</v>
      </c>
      <c r="E15" s="5">
        <f t="shared" si="1"/>
        <v>100</v>
      </c>
      <c r="F15" s="9">
        <v>2</v>
      </c>
      <c r="G15" s="5">
        <f t="shared" si="2"/>
        <v>16.666666666666668</v>
      </c>
      <c r="H15" s="9">
        <v>7</v>
      </c>
      <c r="I15" s="5">
        <f t="shared" si="3"/>
        <v>58.333333333333336</v>
      </c>
      <c r="J15" s="9">
        <v>3</v>
      </c>
      <c r="K15" s="5">
        <f t="shared" si="4"/>
        <v>25</v>
      </c>
      <c r="L15" s="9">
        <v>0</v>
      </c>
      <c r="M15" s="5">
        <f t="shared" si="5"/>
        <v>0</v>
      </c>
      <c r="N15" s="6">
        <f t="shared" si="6"/>
        <v>100</v>
      </c>
      <c r="O15" s="6">
        <f t="shared" si="7"/>
        <v>75</v>
      </c>
      <c r="P15" s="6">
        <f t="shared" si="8"/>
        <v>3.916666666666667</v>
      </c>
      <c r="Q15" s="6">
        <f t="shared" si="9"/>
        <v>63.000000000000007</v>
      </c>
      <c r="R15" s="40" t="str">
        <f t="shared" si="10"/>
        <v>Допустимо</v>
      </c>
      <c r="S15" s="7"/>
      <c r="T15" s="7"/>
      <c r="U15" s="4">
        <f t="shared" si="11"/>
        <v>12</v>
      </c>
      <c r="V15" s="4">
        <f t="shared" si="12"/>
        <v>12</v>
      </c>
      <c r="W15" s="5">
        <f t="shared" si="13"/>
        <v>100</v>
      </c>
      <c r="X15" s="9">
        <v>4</v>
      </c>
      <c r="Y15" s="5">
        <f t="shared" si="14"/>
        <v>33.333333333333336</v>
      </c>
      <c r="Z15" s="9">
        <v>2</v>
      </c>
      <c r="AA15" s="5">
        <f t="shared" si="15"/>
        <v>16.666666666666668</v>
      </c>
      <c r="AB15" s="9">
        <v>5</v>
      </c>
      <c r="AC15" s="5">
        <f t="shared" si="16"/>
        <v>41.666666666666671</v>
      </c>
      <c r="AD15" s="9">
        <v>1</v>
      </c>
      <c r="AE15" s="5">
        <f t="shared" si="17"/>
        <v>8.3333333333333339</v>
      </c>
      <c r="AF15" s="6">
        <f t="shared" si="18"/>
        <v>91.666666666666671</v>
      </c>
      <c r="AG15" s="6">
        <f t="shared" si="19"/>
        <v>50</v>
      </c>
      <c r="AH15" s="6">
        <f t="shared" si="20"/>
        <v>3.75</v>
      </c>
      <c r="AI15" s="6">
        <f t="shared" si="21"/>
        <v>60.333333333333343</v>
      </c>
      <c r="AJ15" s="40" t="str">
        <f t="shared" si="22"/>
        <v>Допустимо</v>
      </c>
    </row>
    <row r="16" spans="1:36" ht="15.75">
      <c r="A16" s="7"/>
      <c r="B16" s="1" t="s">
        <v>48</v>
      </c>
      <c r="C16" s="8">
        <f>SUM(C9:C15)</f>
        <v>90</v>
      </c>
      <c r="D16" s="8">
        <f>SUM(D9:D15)</f>
        <v>86</v>
      </c>
      <c r="E16" s="6">
        <f t="shared" si="1"/>
        <v>95.555555555555557</v>
      </c>
      <c r="F16" s="8">
        <f>SUM(F9:F15)</f>
        <v>23</v>
      </c>
      <c r="G16" s="6">
        <f t="shared" si="2"/>
        <v>26.744186046511629</v>
      </c>
      <c r="H16" s="8">
        <f>SUM(H9:H15)</f>
        <v>31</v>
      </c>
      <c r="I16" s="6">
        <f t="shared" si="3"/>
        <v>36.04651162790698</v>
      </c>
      <c r="J16" s="8">
        <f>SUM(J9:J15)</f>
        <v>23</v>
      </c>
      <c r="K16" s="6">
        <f t="shared" si="4"/>
        <v>26.744186046511629</v>
      </c>
      <c r="L16" s="8">
        <f>SUM(L9:L15)</f>
        <v>9</v>
      </c>
      <c r="M16" s="6">
        <f t="shared" si="5"/>
        <v>10.465116279069768</v>
      </c>
      <c r="N16" s="6">
        <f t="shared" si="6"/>
        <v>89.534883720930239</v>
      </c>
      <c r="O16" s="6">
        <f t="shared" si="7"/>
        <v>62.79069767441861</v>
      </c>
      <c r="P16" s="6">
        <f t="shared" si="8"/>
        <v>3.7906976744186052</v>
      </c>
      <c r="Q16" s="6">
        <f t="shared" si="9"/>
        <v>61.116279069767451</v>
      </c>
      <c r="S16" s="7"/>
      <c r="T16" s="7"/>
      <c r="U16" s="8">
        <f>SUM(U9:U15)</f>
        <v>90</v>
      </c>
      <c r="V16" s="8">
        <f>SUM(V9:V15)</f>
        <v>86</v>
      </c>
      <c r="W16" s="6">
        <f t="shared" si="13"/>
        <v>95.555555555555557</v>
      </c>
      <c r="X16" s="8">
        <f>SUM(X9:X15)</f>
        <v>18</v>
      </c>
      <c r="Y16" s="6">
        <f t="shared" si="14"/>
        <v>20.930232558139537</v>
      </c>
      <c r="Z16" s="8">
        <f>SUM(Z9:Z15)</f>
        <v>35</v>
      </c>
      <c r="AA16" s="6">
        <f t="shared" si="15"/>
        <v>40.697674418604656</v>
      </c>
      <c r="AB16" s="8">
        <f>SUM(AB9:AB15)</f>
        <v>28</v>
      </c>
      <c r="AC16" s="6">
        <f t="shared" si="16"/>
        <v>32.558139534883722</v>
      </c>
      <c r="AD16" s="8">
        <f>SUM(AD9:AD15)</f>
        <v>5</v>
      </c>
      <c r="AE16" s="6">
        <f t="shared" si="17"/>
        <v>5.8139534883720936</v>
      </c>
      <c r="AF16" s="6">
        <f t="shared" si="18"/>
        <v>94.186046511627907</v>
      </c>
      <c r="AG16" s="6">
        <f t="shared" si="19"/>
        <v>61.627906976744192</v>
      </c>
      <c r="AH16" s="6">
        <f t="shared" si="20"/>
        <v>3.7674418604651163</v>
      </c>
      <c r="AI16" s="6">
        <f t="shared" si="21"/>
        <v>59.627906976744192</v>
      </c>
    </row>
    <row r="17" spans="1:36">
      <c r="A17" s="38" t="s">
        <v>53</v>
      </c>
      <c r="B17" s="38" t="s">
        <v>53</v>
      </c>
      <c r="C17" s="39" t="s">
        <v>53</v>
      </c>
      <c r="D17" s="38" t="s">
        <v>53</v>
      </c>
      <c r="E17" s="38" t="s">
        <v>53</v>
      </c>
      <c r="F17" s="39" t="s">
        <v>53</v>
      </c>
      <c r="G17" s="38" t="s">
        <v>53</v>
      </c>
      <c r="H17" s="39" t="s">
        <v>53</v>
      </c>
      <c r="I17" s="38" t="s">
        <v>53</v>
      </c>
      <c r="J17" s="39" t="s">
        <v>53</v>
      </c>
      <c r="K17" s="38" t="s">
        <v>53</v>
      </c>
      <c r="L17" s="39" t="s">
        <v>53</v>
      </c>
      <c r="M17" s="38" t="s">
        <v>53</v>
      </c>
      <c r="N17" s="38" t="s">
        <v>53</v>
      </c>
      <c r="O17" s="38" t="s">
        <v>53</v>
      </c>
      <c r="P17" s="38" t="s">
        <v>53</v>
      </c>
      <c r="Q17" s="38" t="s">
        <v>53</v>
      </c>
      <c r="S17" s="38" t="s">
        <v>21</v>
      </c>
      <c r="T17" s="38" t="s">
        <v>21</v>
      </c>
      <c r="U17" s="38" t="s">
        <v>21</v>
      </c>
      <c r="V17" s="38" t="s">
        <v>21</v>
      </c>
      <c r="W17" s="38" t="s">
        <v>21</v>
      </c>
      <c r="X17" s="39" t="s">
        <v>21</v>
      </c>
      <c r="Y17" s="38" t="s">
        <v>21</v>
      </c>
      <c r="Z17" s="39" t="s">
        <v>21</v>
      </c>
      <c r="AA17" s="38" t="s">
        <v>21</v>
      </c>
      <c r="AB17" s="39" t="s">
        <v>21</v>
      </c>
      <c r="AC17" s="38" t="s">
        <v>21</v>
      </c>
      <c r="AD17" s="39" t="s">
        <v>21</v>
      </c>
      <c r="AE17" s="38" t="s">
        <v>21</v>
      </c>
      <c r="AF17" s="38" t="s">
        <v>21</v>
      </c>
      <c r="AG17" s="38" t="s">
        <v>21</v>
      </c>
      <c r="AH17" s="38" t="s">
        <v>21</v>
      </c>
      <c r="AI17" s="38" t="s">
        <v>21</v>
      </c>
    </row>
    <row r="18" spans="1:36" ht="31.5">
      <c r="A18" s="2">
        <v>8</v>
      </c>
      <c r="B18" s="3" t="s">
        <v>159</v>
      </c>
      <c r="C18" s="9">
        <v>1</v>
      </c>
      <c r="D18" s="4">
        <f t="shared" ref="D18:D25" si="23">F18+H18+J18+L18</f>
        <v>1</v>
      </c>
      <c r="E18" s="5">
        <f t="shared" ref="E18:E26" si="24">100/C18*D18</f>
        <v>100</v>
      </c>
      <c r="F18" s="9">
        <v>0</v>
      </c>
      <c r="G18" s="5">
        <f t="shared" ref="G18:G26" si="25">100/D18*F18</f>
        <v>0</v>
      </c>
      <c r="H18" s="9">
        <v>0</v>
      </c>
      <c r="I18" s="5">
        <f t="shared" ref="I18:I26" si="26">100/D18*H18</f>
        <v>0</v>
      </c>
      <c r="J18" s="9">
        <v>1</v>
      </c>
      <c r="K18" s="5">
        <f t="shared" ref="K18:K26" si="27">100/D18*J18</f>
        <v>100</v>
      </c>
      <c r="L18" s="9">
        <v>0</v>
      </c>
      <c r="M18" s="5">
        <f t="shared" ref="M18:M26" si="28">100/D18*L18</f>
        <v>0</v>
      </c>
      <c r="N18" s="6">
        <f t="shared" ref="N18:N26" si="29">100/D18*(F18+H18+J18)</f>
        <v>100</v>
      </c>
      <c r="O18" s="6">
        <f t="shared" ref="O18:O26" si="30">100/D18*(F18+H18)</f>
        <v>0</v>
      </c>
      <c r="P18" s="6">
        <f t="shared" ref="P18:P26" si="31">100/D18*(5*F18+4*H18+3*J18+2*L18)/100</f>
        <v>3</v>
      </c>
      <c r="Q18" s="6">
        <f t="shared" ref="Q18:Q26" si="32">100/D18*(1*F18+0.64*H18+0.36*J18+0.16*L18)</f>
        <v>36</v>
      </c>
      <c r="R18" s="40" t="str">
        <f t="shared" ref="R18:R25" si="33">IF(C18&lt;D18,"Введено не верное количество отметок","Допустимо")</f>
        <v>Допустимо</v>
      </c>
      <c r="S18" s="7"/>
      <c r="T18" s="7"/>
      <c r="U18" s="4">
        <f t="shared" ref="U18:U25" si="34">C18</f>
        <v>1</v>
      </c>
      <c r="V18" s="4">
        <f t="shared" ref="V18:V25" si="35">X18+Z18+AB18+AD18</f>
        <v>1</v>
      </c>
      <c r="W18" s="5">
        <f t="shared" ref="W18:W26" si="36">100/U18*V18</f>
        <v>100</v>
      </c>
      <c r="X18" s="9">
        <v>0</v>
      </c>
      <c r="Y18" s="5">
        <f t="shared" ref="Y18:Y26" si="37">100/V18*X18</f>
        <v>0</v>
      </c>
      <c r="Z18" s="9">
        <v>0</v>
      </c>
      <c r="AA18" s="5">
        <f t="shared" ref="AA18:AA26" si="38">100/V18*Z18</f>
        <v>0</v>
      </c>
      <c r="AB18" s="9">
        <v>0</v>
      </c>
      <c r="AC18" s="5">
        <f t="shared" ref="AC18:AC26" si="39">100/V18*AB18</f>
        <v>0</v>
      </c>
      <c r="AD18" s="9">
        <v>1</v>
      </c>
      <c r="AE18" s="5">
        <f t="shared" ref="AE18:AE26" si="40">100/V18*AD18</f>
        <v>100</v>
      </c>
      <c r="AF18" s="6">
        <f t="shared" ref="AF18:AF26" si="41">100/V18*(X18+Z18+AB18)</f>
        <v>0</v>
      </c>
      <c r="AG18" s="6">
        <f t="shared" ref="AG18:AG26" si="42">100/V18*(X18+Z18)</f>
        <v>0</v>
      </c>
      <c r="AH18" s="6">
        <f t="shared" ref="AH18:AH26" si="43">100/V18*(5*X18+4*Z18+3*AB18+2*AD18)/100</f>
        <v>2</v>
      </c>
      <c r="AI18" s="6">
        <f t="shared" ref="AI18:AI26" si="44">100/V18*(1*X18+0.64*Z18+0.36*AB18+0.16*AD18)</f>
        <v>16</v>
      </c>
      <c r="AJ18" s="40" t="str">
        <f t="shared" ref="AJ18:AJ25" si="45">IF(U18&lt;V18,"Введено не верное количество отметок","Допустимо")</f>
        <v>Допустимо</v>
      </c>
    </row>
    <row r="19" spans="1:36" ht="31.5">
      <c r="A19" s="2">
        <v>9</v>
      </c>
      <c r="B19" s="3" t="s">
        <v>160</v>
      </c>
      <c r="C19" s="9">
        <v>14</v>
      </c>
      <c r="D19" s="4">
        <f t="shared" si="23"/>
        <v>13</v>
      </c>
      <c r="E19" s="5">
        <f t="shared" si="24"/>
        <v>92.857142857142861</v>
      </c>
      <c r="F19" s="9">
        <v>0</v>
      </c>
      <c r="G19" s="5">
        <f t="shared" si="25"/>
        <v>0</v>
      </c>
      <c r="H19" s="9">
        <v>7</v>
      </c>
      <c r="I19" s="5">
        <f t="shared" si="26"/>
        <v>53.846153846153847</v>
      </c>
      <c r="J19" s="9">
        <v>4</v>
      </c>
      <c r="K19" s="5">
        <f t="shared" si="27"/>
        <v>30.76923076923077</v>
      </c>
      <c r="L19" s="9">
        <v>2</v>
      </c>
      <c r="M19" s="5">
        <f t="shared" si="28"/>
        <v>15.384615384615385</v>
      </c>
      <c r="N19" s="6">
        <f t="shared" si="29"/>
        <v>84.615384615384613</v>
      </c>
      <c r="O19" s="6">
        <f t="shared" si="30"/>
        <v>53.846153846153847</v>
      </c>
      <c r="P19" s="6">
        <f t="shared" si="31"/>
        <v>3.3846153846153846</v>
      </c>
      <c r="Q19" s="6">
        <f t="shared" si="32"/>
        <v>48</v>
      </c>
      <c r="R19" s="40" t="str">
        <f t="shared" si="33"/>
        <v>Допустимо</v>
      </c>
      <c r="S19" s="7"/>
      <c r="T19" s="7"/>
      <c r="U19" s="4">
        <f t="shared" si="34"/>
        <v>14</v>
      </c>
      <c r="V19" s="4">
        <f t="shared" si="35"/>
        <v>13</v>
      </c>
      <c r="W19" s="5">
        <f t="shared" si="36"/>
        <v>92.857142857142861</v>
      </c>
      <c r="X19" s="9">
        <v>2</v>
      </c>
      <c r="Y19" s="5">
        <f t="shared" si="37"/>
        <v>15.384615384615385</v>
      </c>
      <c r="Z19" s="9">
        <v>3</v>
      </c>
      <c r="AA19" s="5">
        <f t="shared" si="38"/>
        <v>23.076923076923077</v>
      </c>
      <c r="AB19" s="9">
        <v>5</v>
      </c>
      <c r="AC19" s="5">
        <f t="shared" si="39"/>
        <v>38.46153846153846</v>
      </c>
      <c r="AD19" s="9">
        <v>3</v>
      </c>
      <c r="AE19" s="5">
        <f t="shared" si="40"/>
        <v>23.076923076923077</v>
      </c>
      <c r="AF19" s="6">
        <f t="shared" si="41"/>
        <v>76.92307692307692</v>
      </c>
      <c r="AG19" s="6">
        <f t="shared" si="42"/>
        <v>38.46153846153846</v>
      </c>
      <c r="AH19" s="6">
        <f t="shared" si="43"/>
        <v>3.3076923076923079</v>
      </c>
      <c r="AI19" s="6">
        <f t="shared" si="44"/>
        <v>47.692307692307686</v>
      </c>
      <c r="AJ19" s="40" t="str">
        <f t="shared" si="45"/>
        <v>Допустимо</v>
      </c>
    </row>
    <row r="20" spans="1:36" ht="31.5">
      <c r="A20" s="2">
        <v>10</v>
      </c>
      <c r="B20" s="3" t="s">
        <v>58</v>
      </c>
      <c r="C20" s="9">
        <v>3</v>
      </c>
      <c r="D20" s="4">
        <f t="shared" si="23"/>
        <v>3</v>
      </c>
      <c r="E20" s="5">
        <f t="shared" si="24"/>
        <v>100</v>
      </c>
      <c r="F20" s="9">
        <v>0</v>
      </c>
      <c r="G20" s="5">
        <f t="shared" si="25"/>
        <v>0</v>
      </c>
      <c r="H20" s="9">
        <v>1</v>
      </c>
      <c r="I20" s="5">
        <f t="shared" si="26"/>
        <v>33.333333333333336</v>
      </c>
      <c r="J20" s="9">
        <v>1</v>
      </c>
      <c r="K20" s="5">
        <f t="shared" si="27"/>
        <v>33.333333333333336</v>
      </c>
      <c r="L20" s="9">
        <v>1</v>
      </c>
      <c r="M20" s="5">
        <f t="shared" si="28"/>
        <v>33.333333333333336</v>
      </c>
      <c r="N20" s="6">
        <f t="shared" si="29"/>
        <v>66.666666666666671</v>
      </c>
      <c r="O20" s="6">
        <f t="shared" si="30"/>
        <v>33.333333333333336</v>
      </c>
      <c r="P20" s="6">
        <f t="shared" si="31"/>
        <v>3</v>
      </c>
      <c r="Q20" s="6">
        <f t="shared" si="32"/>
        <v>38.666666666666664</v>
      </c>
      <c r="R20" s="40" t="str">
        <f t="shared" si="33"/>
        <v>Допустимо</v>
      </c>
      <c r="S20" s="7"/>
      <c r="T20" s="7"/>
      <c r="U20" s="4">
        <f t="shared" si="34"/>
        <v>3</v>
      </c>
      <c r="V20" s="4">
        <f t="shared" si="35"/>
        <v>3</v>
      </c>
      <c r="W20" s="5">
        <f t="shared" si="36"/>
        <v>100</v>
      </c>
      <c r="X20" s="9">
        <v>0</v>
      </c>
      <c r="Y20" s="5">
        <f t="shared" si="37"/>
        <v>0</v>
      </c>
      <c r="Z20" s="9">
        <v>1</v>
      </c>
      <c r="AA20" s="5">
        <f t="shared" si="38"/>
        <v>33.333333333333336</v>
      </c>
      <c r="AB20" s="9">
        <v>2</v>
      </c>
      <c r="AC20" s="5">
        <f t="shared" si="39"/>
        <v>66.666666666666671</v>
      </c>
      <c r="AD20" s="9">
        <v>0</v>
      </c>
      <c r="AE20" s="5">
        <f t="shared" si="40"/>
        <v>0</v>
      </c>
      <c r="AF20" s="6">
        <f t="shared" si="41"/>
        <v>100</v>
      </c>
      <c r="AG20" s="6">
        <f t="shared" si="42"/>
        <v>33.333333333333336</v>
      </c>
      <c r="AH20" s="6">
        <f t="shared" si="43"/>
        <v>3.3333333333333339</v>
      </c>
      <c r="AI20" s="6">
        <f t="shared" si="44"/>
        <v>45.333333333333336</v>
      </c>
      <c r="AJ20" s="40" t="str">
        <f t="shared" si="45"/>
        <v>Допустимо</v>
      </c>
    </row>
    <row r="21" spans="1:36" ht="31.5">
      <c r="A21" s="2">
        <v>11</v>
      </c>
      <c r="B21" s="3" t="s">
        <v>161</v>
      </c>
      <c r="C21" s="9">
        <v>3</v>
      </c>
      <c r="D21" s="4">
        <f t="shared" si="23"/>
        <v>3</v>
      </c>
      <c r="E21" s="5">
        <f t="shared" si="24"/>
        <v>100</v>
      </c>
      <c r="F21" s="9">
        <v>0</v>
      </c>
      <c r="G21" s="5">
        <f t="shared" si="25"/>
        <v>0</v>
      </c>
      <c r="H21" s="9">
        <v>1</v>
      </c>
      <c r="I21" s="5">
        <f t="shared" si="26"/>
        <v>33.333333333333336</v>
      </c>
      <c r="J21" s="9">
        <v>2</v>
      </c>
      <c r="K21" s="5">
        <f t="shared" si="27"/>
        <v>66.666666666666671</v>
      </c>
      <c r="L21" s="9">
        <v>0</v>
      </c>
      <c r="M21" s="5">
        <f t="shared" si="28"/>
        <v>0</v>
      </c>
      <c r="N21" s="6">
        <f t="shared" si="29"/>
        <v>100</v>
      </c>
      <c r="O21" s="6">
        <f t="shared" si="30"/>
        <v>33.333333333333336</v>
      </c>
      <c r="P21" s="6">
        <f t="shared" si="31"/>
        <v>3.3333333333333339</v>
      </c>
      <c r="Q21" s="6">
        <f t="shared" si="32"/>
        <v>45.333333333333336</v>
      </c>
      <c r="R21" s="40" t="str">
        <f t="shared" si="33"/>
        <v>Допустимо</v>
      </c>
      <c r="S21" s="7"/>
      <c r="T21" s="7"/>
      <c r="U21" s="4">
        <f t="shared" si="34"/>
        <v>3</v>
      </c>
      <c r="V21" s="4">
        <f t="shared" si="35"/>
        <v>3</v>
      </c>
      <c r="W21" s="5">
        <f t="shared" si="36"/>
        <v>100</v>
      </c>
      <c r="X21" s="9">
        <v>0</v>
      </c>
      <c r="Y21" s="5">
        <f t="shared" si="37"/>
        <v>0</v>
      </c>
      <c r="Z21" s="9">
        <v>2</v>
      </c>
      <c r="AA21" s="5">
        <f t="shared" si="38"/>
        <v>66.666666666666671</v>
      </c>
      <c r="AB21" s="9">
        <v>1</v>
      </c>
      <c r="AC21" s="5">
        <f t="shared" si="39"/>
        <v>33.333333333333336</v>
      </c>
      <c r="AD21" s="9">
        <v>0</v>
      </c>
      <c r="AE21" s="5">
        <f t="shared" si="40"/>
        <v>0</v>
      </c>
      <c r="AF21" s="6">
        <f t="shared" si="41"/>
        <v>100</v>
      </c>
      <c r="AG21" s="6">
        <f t="shared" si="42"/>
        <v>66.666666666666671</v>
      </c>
      <c r="AH21" s="6">
        <f t="shared" si="43"/>
        <v>3.666666666666667</v>
      </c>
      <c r="AI21" s="6">
        <f t="shared" si="44"/>
        <v>54.666666666666671</v>
      </c>
      <c r="AJ21" s="40" t="str">
        <f t="shared" si="45"/>
        <v>Допустимо</v>
      </c>
    </row>
    <row r="22" spans="1:36" ht="31.5">
      <c r="A22" s="2">
        <v>12</v>
      </c>
      <c r="B22" s="3" t="s">
        <v>59</v>
      </c>
      <c r="C22" s="9">
        <v>0</v>
      </c>
      <c r="D22" s="4">
        <f t="shared" si="23"/>
        <v>0</v>
      </c>
      <c r="E22" s="5" t="e">
        <f t="shared" si="24"/>
        <v>#DIV/0!</v>
      </c>
      <c r="F22" s="9">
        <v>0</v>
      </c>
      <c r="G22" s="5" t="e">
        <f t="shared" si="25"/>
        <v>#DIV/0!</v>
      </c>
      <c r="H22" s="9">
        <v>0</v>
      </c>
      <c r="I22" s="5" t="e">
        <f t="shared" si="26"/>
        <v>#DIV/0!</v>
      </c>
      <c r="J22" s="9">
        <v>0</v>
      </c>
      <c r="K22" s="5" t="e">
        <f t="shared" si="27"/>
        <v>#DIV/0!</v>
      </c>
      <c r="L22" s="9">
        <v>0</v>
      </c>
      <c r="M22" s="5" t="e">
        <f t="shared" si="28"/>
        <v>#DIV/0!</v>
      </c>
      <c r="N22" s="6" t="e">
        <f t="shared" si="29"/>
        <v>#DIV/0!</v>
      </c>
      <c r="O22" s="6" t="e">
        <f t="shared" si="30"/>
        <v>#DIV/0!</v>
      </c>
      <c r="P22" s="6" t="e">
        <f t="shared" si="31"/>
        <v>#DIV/0!</v>
      </c>
      <c r="Q22" s="6" t="e">
        <f t="shared" si="32"/>
        <v>#DIV/0!</v>
      </c>
      <c r="R22" s="40" t="str">
        <f t="shared" si="33"/>
        <v>Допустимо</v>
      </c>
      <c r="S22" s="7"/>
      <c r="T22" s="7"/>
      <c r="U22" s="4">
        <f t="shared" si="34"/>
        <v>0</v>
      </c>
      <c r="V22" s="4">
        <f t="shared" si="35"/>
        <v>0</v>
      </c>
      <c r="W22" s="5" t="e">
        <f t="shared" si="36"/>
        <v>#DIV/0!</v>
      </c>
      <c r="X22" s="9">
        <v>0</v>
      </c>
      <c r="Y22" s="5" t="e">
        <f t="shared" si="37"/>
        <v>#DIV/0!</v>
      </c>
      <c r="Z22" s="9">
        <v>0</v>
      </c>
      <c r="AA22" s="5" t="e">
        <f t="shared" si="38"/>
        <v>#DIV/0!</v>
      </c>
      <c r="AB22" s="9">
        <v>0</v>
      </c>
      <c r="AC22" s="5" t="e">
        <f t="shared" si="39"/>
        <v>#DIV/0!</v>
      </c>
      <c r="AD22" s="9">
        <v>0</v>
      </c>
      <c r="AE22" s="5" t="e">
        <f t="shared" si="40"/>
        <v>#DIV/0!</v>
      </c>
      <c r="AF22" s="6" t="e">
        <f t="shared" si="41"/>
        <v>#DIV/0!</v>
      </c>
      <c r="AG22" s="6" t="e">
        <f t="shared" si="42"/>
        <v>#DIV/0!</v>
      </c>
      <c r="AH22" s="6" t="e">
        <f t="shared" si="43"/>
        <v>#DIV/0!</v>
      </c>
      <c r="AI22" s="6" t="e">
        <f t="shared" si="44"/>
        <v>#DIV/0!</v>
      </c>
      <c r="AJ22" s="40" t="str">
        <f t="shared" si="45"/>
        <v>Допустимо</v>
      </c>
    </row>
    <row r="23" spans="1:36" ht="31.5">
      <c r="A23" s="2">
        <v>13</v>
      </c>
      <c r="B23" s="3" t="s">
        <v>162</v>
      </c>
      <c r="C23" s="9">
        <v>2</v>
      </c>
      <c r="D23" s="4">
        <f t="shared" si="23"/>
        <v>2</v>
      </c>
      <c r="E23" s="5">
        <f t="shared" si="24"/>
        <v>100</v>
      </c>
      <c r="F23" s="9">
        <v>0</v>
      </c>
      <c r="G23" s="5">
        <f t="shared" si="25"/>
        <v>0</v>
      </c>
      <c r="H23" s="9">
        <v>2</v>
      </c>
      <c r="I23" s="5">
        <f t="shared" si="26"/>
        <v>100</v>
      </c>
      <c r="J23" s="9">
        <v>0</v>
      </c>
      <c r="K23" s="5">
        <f t="shared" si="27"/>
        <v>0</v>
      </c>
      <c r="L23" s="9">
        <v>0</v>
      </c>
      <c r="M23" s="5">
        <f t="shared" si="28"/>
        <v>0</v>
      </c>
      <c r="N23" s="6">
        <f t="shared" si="29"/>
        <v>100</v>
      </c>
      <c r="O23" s="6">
        <f t="shared" si="30"/>
        <v>100</v>
      </c>
      <c r="P23" s="6">
        <f t="shared" si="31"/>
        <v>4</v>
      </c>
      <c r="Q23" s="6">
        <f t="shared" si="32"/>
        <v>64</v>
      </c>
      <c r="R23" s="40" t="str">
        <f t="shared" si="33"/>
        <v>Допустимо</v>
      </c>
      <c r="S23" s="7"/>
      <c r="T23" s="7"/>
      <c r="U23" s="4">
        <f t="shared" si="34"/>
        <v>2</v>
      </c>
      <c r="V23" s="4">
        <f t="shared" si="35"/>
        <v>2</v>
      </c>
      <c r="W23" s="5">
        <f t="shared" si="36"/>
        <v>100</v>
      </c>
      <c r="X23" s="9">
        <v>0</v>
      </c>
      <c r="Y23" s="5">
        <f t="shared" si="37"/>
        <v>0</v>
      </c>
      <c r="Z23" s="9">
        <v>1</v>
      </c>
      <c r="AA23" s="5">
        <f t="shared" si="38"/>
        <v>50</v>
      </c>
      <c r="AB23" s="9">
        <v>1</v>
      </c>
      <c r="AC23" s="5">
        <f t="shared" si="39"/>
        <v>50</v>
      </c>
      <c r="AD23" s="9">
        <v>0</v>
      </c>
      <c r="AE23" s="5">
        <f t="shared" si="40"/>
        <v>0</v>
      </c>
      <c r="AF23" s="6">
        <f t="shared" si="41"/>
        <v>100</v>
      </c>
      <c r="AG23" s="6">
        <f t="shared" si="42"/>
        <v>50</v>
      </c>
      <c r="AH23" s="6">
        <f t="shared" si="43"/>
        <v>3.5</v>
      </c>
      <c r="AI23" s="6">
        <f t="shared" si="44"/>
        <v>50</v>
      </c>
      <c r="AJ23" s="40" t="str">
        <f t="shared" si="45"/>
        <v>Допустимо</v>
      </c>
    </row>
    <row r="24" spans="1:36" ht="31.5">
      <c r="A24" s="2">
        <v>14</v>
      </c>
      <c r="B24" s="3" t="s">
        <v>62</v>
      </c>
      <c r="C24" s="9">
        <v>2</v>
      </c>
      <c r="D24" s="4">
        <f t="shared" si="23"/>
        <v>2</v>
      </c>
      <c r="E24" s="5">
        <f t="shared" si="24"/>
        <v>100</v>
      </c>
      <c r="F24" s="9">
        <v>0</v>
      </c>
      <c r="G24" s="5">
        <f t="shared" si="25"/>
        <v>0</v>
      </c>
      <c r="H24" s="9">
        <v>2</v>
      </c>
      <c r="I24" s="5">
        <f t="shared" si="26"/>
        <v>100</v>
      </c>
      <c r="J24" s="9">
        <v>0</v>
      </c>
      <c r="K24" s="5">
        <f t="shared" si="27"/>
        <v>0</v>
      </c>
      <c r="L24" s="9">
        <v>0</v>
      </c>
      <c r="M24" s="5">
        <f t="shared" si="28"/>
        <v>0</v>
      </c>
      <c r="N24" s="6">
        <f t="shared" si="29"/>
        <v>100</v>
      </c>
      <c r="O24" s="6">
        <f t="shared" si="30"/>
        <v>100</v>
      </c>
      <c r="P24" s="6">
        <f t="shared" si="31"/>
        <v>4</v>
      </c>
      <c r="Q24" s="6">
        <f t="shared" si="32"/>
        <v>64</v>
      </c>
      <c r="R24" s="40" t="str">
        <f t="shared" si="33"/>
        <v>Допустимо</v>
      </c>
      <c r="S24" s="7"/>
      <c r="T24" s="7"/>
      <c r="U24" s="4">
        <f t="shared" si="34"/>
        <v>2</v>
      </c>
      <c r="V24" s="4">
        <f t="shared" si="35"/>
        <v>2</v>
      </c>
      <c r="W24" s="5">
        <f t="shared" si="36"/>
        <v>100</v>
      </c>
      <c r="X24" s="9">
        <v>0</v>
      </c>
      <c r="Y24" s="5">
        <f t="shared" si="37"/>
        <v>0</v>
      </c>
      <c r="Z24" s="9">
        <v>2</v>
      </c>
      <c r="AA24" s="5">
        <f t="shared" si="38"/>
        <v>100</v>
      </c>
      <c r="AB24" s="9">
        <v>0</v>
      </c>
      <c r="AC24" s="5">
        <f t="shared" si="39"/>
        <v>0</v>
      </c>
      <c r="AD24" s="9">
        <v>0</v>
      </c>
      <c r="AE24" s="5">
        <f t="shared" si="40"/>
        <v>0</v>
      </c>
      <c r="AF24" s="6">
        <f t="shared" si="41"/>
        <v>100</v>
      </c>
      <c r="AG24" s="6">
        <f t="shared" si="42"/>
        <v>100</v>
      </c>
      <c r="AH24" s="6">
        <f t="shared" si="43"/>
        <v>4</v>
      </c>
      <c r="AI24" s="6">
        <f t="shared" si="44"/>
        <v>64</v>
      </c>
      <c r="AJ24" s="40" t="str">
        <f t="shared" si="45"/>
        <v>Допустимо</v>
      </c>
    </row>
    <row r="25" spans="1:36" ht="31.5">
      <c r="A25" s="2">
        <v>15</v>
      </c>
      <c r="B25" s="3" t="s">
        <v>163</v>
      </c>
      <c r="C25" s="9">
        <v>5</v>
      </c>
      <c r="D25" s="4">
        <f t="shared" si="23"/>
        <v>4</v>
      </c>
      <c r="E25" s="5">
        <f t="shared" si="24"/>
        <v>80</v>
      </c>
      <c r="F25" s="9">
        <v>0</v>
      </c>
      <c r="G25" s="5">
        <f t="shared" si="25"/>
        <v>0</v>
      </c>
      <c r="H25" s="9">
        <v>3</v>
      </c>
      <c r="I25" s="5">
        <f t="shared" si="26"/>
        <v>75</v>
      </c>
      <c r="J25" s="9">
        <v>0</v>
      </c>
      <c r="K25" s="5">
        <f t="shared" si="27"/>
        <v>0</v>
      </c>
      <c r="L25" s="9">
        <v>1</v>
      </c>
      <c r="M25" s="5">
        <f t="shared" si="28"/>
        <v>25</v>
      </c>
      <c r="N25" s="6">
        <f t="shared" si="29"/>
        <v>75</v>
      </c>
      <c r="O25" s="6">
        <f t="shared" si="30"/>
        <v>75</v>
      </c>
      <c r="P25" s="6">
        <f t="shared" si="31"/>
        <v>3.5</v>
      </c>
      <c r="Q25" s="6">
        <f t="shared" si="32"/>
        <v>52</v>
      </c>
      <c r="R25" s="40" t="str">
        <f t="shared" si="33"/>
        <v>Допустимо</v>
      </c>
      <c r="S25" s="7"/>
      <c r="T25" s="7"/>
      <c r="U25" s="4">
        <f t="shared" si="34"/>
        <v>5</v>
      </c>
      <c r="V25" s="4">
        <f t="shared" si="35"/>
        <v>4</v>
      </c>
      <c r="W25" s="5">
        <f t="shared" si="36"/>
        <v>80</v>
      </c>
      <c r="X25" s="9">
        <v>0</v>
      </c>
      <c r="Y25" s="5">
        <f t="shared" si="37"/>
        <v>0</v>
      </c>
      <c r="Z25" s="9">
        <v>1</v>
      </c>
      <c r="AA25" s="5">
        <f t="shared" si="38"/>
        <v>25</v>
      </c>
      <c r="AB25" s="9">
        <v>2</v>
      </c>
      <c r="AC25" s="5">
        <f t="shared" si="39"/>
        <v>50</v>
      </c>
      <c r="AD25" s="9">
        <v>1</v>
      </c>
      <c r="AE25" s="5">
        <f t="shared" si="40"/>
        <v>25</v>
      </c>
      <c r="AF25" s="6">
        <f t="shared" si="41"/>
        <v>75</v>
      </c>
      <c r="AG25" s="6">
        <f t="shared" si="42"/>
        <v>25</v>
      </c>
      <c r="AH25" s="6">
        <f t="shared" si="43"/>
        <v>3</v>
      </c>
      <c r="AI25" s="6">
        <f t="shared" si="44"/>
        <v>37.999999999999993</v>
      </c>
      <c r="AJ25" s="40" t="str">
        <f t="shared" si="45"/>
        <v>Допустимо</v>
      </c>
    </row>
    <row r="26" spans="1:36" ht="15.75">
      <c r="A26" s="7"/>
      <c r="B26" s="1" t="s">
        <v>63</v>
      </c>
      <c r="C26" s="8">
        <f>SUM(C18:C25)</f>
        <v>30</v>
      </c>
      <c r="D26" s="8">
        <f>SUM(D18:D25)</f>
        <v>28</v>
      </c>
      <c r="E26" s="6">
        <f t="shared" si="24"/>
        <v>93.333333333333343</v>
      </c>
      <c r="F26" s="8">
        <f>SUM(F18:F25)</f>
        <v>0</v>
      </c>
      <c r="G26" s="6">
        <f t="shared" si="25"/>
        <v>0</v>
      </c>
      <c r="H26" s="8">
        <f>SUM(H18:H25)</f>
        <v>16</v>
      </c>
      <c r="I26" s="6">
        <f t="shared" si="26"/>
        <v>57.142857142857146</v>
      </c>
      <c r="J26" s="8">
        <f>SUM(J18:J25)</f>
        <v>8</v>
      </c>
      <c r="K26" s="6">
        <f t="shared" si="27"/>
        <v>28.571428571428573</v>
      </c>
      <c r="L26" s="8">
        <f>SUM(L18:L25)</f>
        <v>4</v>
      </c>
      <c r="M26" s="6">
        <f t="shared" si="28"/>
        <v>14.285714285714286</v>
      </c>
      <c r="N26" s="6">
        <f t="shared" si="29"/>
        <v>85.714285714285722</v>
      </c>
      <c r="O26" s="6">
        <f t="shared" si="30"/>
        <v>57.142857142857146</v>
      </c>
      <c r="P26" s="6">
        <f t="shared" si="31"/>
        <v>3.4285714285714288</v>
      </c>
      <c r="Q26" s="6">
        <f t="shared" si="32"/>
        <v>49.142857142857153</v>
      </c>
      <c r="S26" s="7"/>
      <c r="T26" s="7"/>
      <c r="U26" s="8">
        <f>SUM(U18:U25)</f>
        <v>30</v>
      </c>
      <c r="V26" s="8">
        <f>SUM(V18:V25)</f>
        <v>28</v>
      </c>
      <c r="W26" s="6">
        <f t="shared" si="36"/>
        <v>93.333333333333343</v>
      </c>
      <c r="X26" s="8">
        <f>SUM(X18:X25)</f>
        <v>2</v>
      </c>
      <c r="Y26" s="6">
        <f t="shared" si="37"/>
        <v>7.1428571428571432</v>
      </c>
      <c r="Z26" s="8">
        <f>SUM(Z18:Z25)</f>
        <v>10</v>
      </c>
      <c r="AA26" s="6">
        <f t="shared" si="38"/>
        <v>35.714285714285715</v>
      </c>
      <c r="AB26" s="8">
        <f>SUM(AB18:AB25)</f>
        <v>11</v>
      </c>
      <c r="AC26" s="6">
        <f t="shared" si="39"/>
        <v>39.285714285714285</v>
      </c>
      <c r="AD26" s="8">
        <f>SUM(AD18:AD25)</f>
        <v>5</v>
      </c>
      <c r="AE26" s="6">
        <f t="shared" si="40"/>
        <v>17.857142857142858</v>
      </c>
      <c r="AF26" s="6">
        <f t="shared" si="41"/>
        <v>82.142857142857153</v>
      </c>
      <c r="AG26" s="6">
        <f t="shared" si="42"/>
        <v>42.857142857142861</v>
      </c>
      <c r="AH26" s="6">
        <f t="shared" si="43"/>
        <v>3.3214285714285716</v>
      </c>
      <c r="AI26" s="6">
        <f t="shared" si="44"/>
        <v>47</v>
      </c>
    </row>
    <row r="27" spans="1:36">
      <c r="A27" s="38" t="s">
        <v>64</v>
      </c>
      <c r="B27" s="38" t="s">
        <v>64</v>
      </c>
      <c r="C27" s="39" t="s">
        <v>64</v>
      </c>
      <c r="D27" s="38" t="s">
        <v>64</v>
      </c>
      <c r="E27" s="38" t="s">
        <v>64</v>
      </c>
      <c r="F27" s="39" t="s">
        <v>64</v>
      </c>
      <c r="G27" s="38" t="s">
        <v>64</v>
      </c>
      <c r="H27" s="39" t="s">
        <v>64</v>
      </c>
      <c r="I27" s="38" t="s">
        <v>64</v>
      </c>
      <c r="J27" s="39" t="s">
        <v>64</v>
      </c>
      <c r="K27" s="38" t="s">
        <v>64</v>
      </c>
      <c r="L27" s="39" t="s">
        <v>64</v>
      </c>
      <c r="M27" s="38" t="s">
        <v>64</v>
      </c>
      <c r="N27" s="38" t="s">
        <v>64</v>
      </c>
      <c r="O27" s="38" t="s">
        <v>64</v>
      </c>
      <c r="P27" s="38" t="s">
        <v>64</v>
      </c>
      <c r="Q27" s="38" t="s">
        <v>64</v>
      </c>
      <c r="S27" s="38" t="s">
        <v>21</v>
      </c>
      <c r="T27" s="38" t="s">
        <v>21</v>
      </c>
      <c r="U27" s="38" t="s">
        <v>21</v>
      </c>
      <c r="V27" s="38" t="s">
        <v>21</v>
      </c>
      <c r="W27" s="38" t="s">
        <v>21</v>
      </c>
      <c r="X27" s="39" t="s">
        <v>21</v>
      </c>
      <c r="Y27" s="38" t="s">
        <v>21</v>
      </c>
      <c r="Z27" s="39" t="s">
        <v>21</v>
      </c>
      <c r="AA27" s="38" t="s">
        <v>21</v>
      </c>
      <c r="AB27" s="39" t="s">
        <v>21</v>
      </c>
      <c r="AC27" s="38" t="s">
        <v>21</v>
      </c>
      <c r="AD27" s="39" t="s">
        <v>21</v>
      </c>
      <c r="AE27" s="38" t="s">
        <v>21</v>
      </c>
      <c r="AF27" s="38" t="s">
        <v>21</v>
      </c>
      <c r="AG27" s="38" t="s">
        <v>21</v>
      </c>
      <c r="AH27" s="38" t="s">
        <v>21</v>
      </c>
      <c r="AI27" s="38" t="s">
        <v>21</v>
      </c>
    </row>
    <row r="28" spans="1:36" ht="31.5">
      <c r="A28" s="2">
        <v>16</v>
      </c>
      <c r="B28" s="3" t="s">
        <v>164</v>
      </c>
      <c r="C28" s="9">
        <v>6</v>
      </c>
      <c r="D28" s="4">
        <f>F28+H28+J28+L28</f>
        <v>5</v>
      </c>
      <c r="E28" s="5">
        <f>100/C28*D28</f>
        <v>83.333333333333343</v>
      </c>
      <c r="F28" s="9">
        <v>1</v>
      </c>
      <c r="G28" s="5">
        <f>100/D28*F28</f>
        <v>20</v>
      </c>
      <c r="H28" s="9">
        <v>2</v>
      </c>
      <c r="I28" s="5">
        <f>100/D28*H28</f>
        <v>40</v>
      </c>
      <c r="J28" s="9">
        <v>2</v>
      </c>
      <c r="K28" s="5">
        <f>100/D28*J28</f>
        <v>40</v>
      </c>
      <c r="L28" s="9">
        <v>0</v>
      </c>
      <c r="M28" s="5">
        <f>100/D28*L28</f>
        <v>0</v>
      </c>
      <c r="N28" s="6">
        <f>100/D28*(F28+H28+J28)</f>
        <v>100</v>
      </c>
      <c r="O28" s="6">
        <f>100/D28*(F28+H28)</f>
        <v>60</v>
      </c>
      <c r="P28" s="6">
        <f>100/D28*(5*F28+4*H28+3*J28+2*L28)/100</f>
        <v>3.8</v>
      </c>
      <c r="Q28" s="6">
        <f>100/D28*(1*F28+0.64*H28+0.36*J28+0.16*L28)</f>
        <v>60</v>
      </c>
      <c r="R28" s="40" t="str">
        <f>IF(C28&lt;D28,"Введено не верное количество отметок","Допустимо")</f>
        <v>Допустимо</v>
      </c>
      <c r="S28" s="7"/>
      <c r="T28" s="7"/>
      <c r="U28" s="4">
        <f>C28</f>
        <v>6</v>
      </c>
      <c r="V28" s="4">
        <f>X28+Z28+AB28+AD28</f>
        <v>5</v>
      </c>
      <c r="W28" s="5">
        <f>100/U28*V28</f>
        <v>83.333333333333343</v>
      </c>
      <c r="X28" s="9">
        <v>0</v>
      </c>
      <c r="Y28" s="5">
        <f>100/V28*X28</f>
        <v>0</v>
      </c>
      <c r="Z28" s="9">
        <v>4</v>
      </c>
      <c r="AA28" s="5">
        <f>100/V28*Z28</f>
        <v>80</v>
      </c>
      <c r="AB28" s="9">
        <v>1</v>
      </c>
      <c r="AC28" s="5">
        <f>100/V28*AB28</f>
        <v>20</v>
      </c>
      <c r="AD28" s="9">
        <v>0</v>
      </c>
      <c r="AE28" s="5">
        <f>100/V28*AD28</f>
        <v>0</v>
      </c>
      <c r="AF28" s="6">
        <f>100/V28*(X28+Z28+AB28)</f>
        <v>100</v>
      </c>
      <c r="AG28" s="6">
        <f>100/V28*(X28+Z28)</f>
        <v>80</v>
      </c>
      <c r="AH28" s="6">
        <f>100/V28*(5*X28+4*Z28+3*AB28+2*AD28)/100</f>
        <v>3.8</v>
      </c>
      <c r="AI28" s="6">
        <f>100/V28*(1*X28+0.64*Z28+0.36*AB28+0.16*AD28)</f>
        <v>58.4</v>
      </c>
      <c r="AJ28" s="40" t="str">
        <f>IF(U28&lt;V28,"Введено не верное количество отметок","Допустимо")</f>
        <v>Допустимо</v>
      </c>
    </row>
    <row r="29" spans="1:36" ht="31.5">
      <c r="A29" s="2">
        <v>17</v>
      </c>
      <c r="B29" s="3" t="s">
        <v>72</v>
      </c>
      <c r="C29" s="9">
        <v>0</v>
      </c>
      <c r="D29" s="4">
        <f>F29+H29+J29+L29</f>
        <v>0</v>
      </c>
      <c r="E29" s="5" t="e">
        <f>100/C29*D29</f>
        <v>#DIV/0!</v>
      </c>
      <c r="F29" s="9">
        <v>0</v>
      </c>
      <c r="G29" s="5" t="e">
        <f>100/D29*F29</f>
        <v>#DIV/0!</v>
      </c>
      <c r="H29" s="9">
        <v>0</v>
      </c>
      <c r="I29" s="5" t="e">
        <f>100/D29*H29</f>
        <v>#DIV/0!</v>
      </c>
      <c r="J29" s="9">
        <v>0</v>
      </c>
      <c r="K29" s="5" t="e">
        <f>100/D29*J29</f>
        <v>#DIV/0!</v>
      </c>
      <c r="L29" s="9">
        <v>0</v>
      </c>
      <c r="M29" s="5" t="e">
        <f>100/D29*L29</f>
        <v>#DIV/0!</v>
      </c>
      <c r="N29" s="6" t="e">
        <f>100/D29*(F29+H29+J29)</f>
        <v>#DIV/0!</v>
      </c>
      <c r="O29" s="6" t="e">
        <f>100/D29*(F29+H29)</f>
        <v>#DIV/0!</v>
      </c>
      <c r="P29" s="6" t="e">
        <f>100/D29*(5*F29+4*H29+3*J29+2*L29)/100</f>
        <v>#DIV/0!</v>
      </c>
      <c r="Q29" s="6" t="e">
        <f>100/D29*(1*F29+0.64*H29+0.36*J29+0.16*L29)</f>
        <v>#DIV/0!</v>
      </c>
      <c r="R29" s="40" t="str">
        <f>IF(C29&lt;D29,"Введено не верное количество отметок","Допустимо")</f>
        <v>Допустимо</v>
      </c>
      <c r="S29" s="7"/>
      <c r="T29" s="7"/>
      <c r="U29" s="4">
        <f>C29</f>
        <v>0</v>
      </c>
      <c r="V29" s="4">
        <f>X29+Z29+AB29+AD29</f>
        <v>0</v>
      </c>
      <c r="W29" s="5" t="e">
        <f>100/U29*V29</f>
        <v>#DIV/0!</v>
      </c>
      <c r="X29" s="9">
        <v>0</v>
      </c>
      <c r="Y29" s="5" t="e">
        <f>100/V29*X29</f>
        <v>#DIV/0!</v>
      </c>
      <c r="Z29" s="9">
        <v>0</v>
      </c>
      <c r="AA29" s="5" t="e">
        <f>100/V29*Z29</f>
        <v>#DIV/0!</v>
      </c>
      <c r="AB29" s="9">
        <v>0</v>
      </c>
      <c r="AC29" s="5" t="e">
        <f>100/V29*AB29</f>
        <v>#DIV/0!</v>
      </c>
      <c r="AD29" s="9">
        <v>0</v>
      </c>
      <c r="AE29" s="5" t="e">
        <f>100/V29*AD29</f>
        <v>#DIV/0!</v>
      </c>
      <c r="AF29" s="6" t="e">
        <f>100/V29*(X29+Z29+AB29)</f>
        <v>#DIV/0!</v>
      </c>
      <c r="AG29" s="6" t="e">
        <f>100/V29*(X29+Z29)</f>
        <v>#DIV/0!</v>
      </c>
      <c r="AH29" s="6" t="e">
        <f>100/V29*(5*X29+4*Z29+3*AB29+2*AD29)/100</f>
        <v>#DIV/0!</v>
      </c>
      <c r="AI29" s="6" t="e">
        <f>100/V29*(1*X29+0.64*Z29+0.36*AB29+0.16*AD29)</f>
        <v>#DIV/0!</v>
      </c>
      <c r="AJ29" s="40" t="str">
        <f>IF(U29&lt;V29,"Введено не верное количество отметок","Допустимо")</f>
        <v>Допустимо</v>
      </c>
    </row>
    <row r="30" spans="1:36" ht="15.75">
      <c r="A30" s="7"/>
      <c r="B30" s="1" t="s">
        <v>76</v>
      </c>
      <c r="C30" s="8">
        <f>SUM(C28:C29)</f>
        <v>6</v>
      </c>
      <c r="D30" s="8">
        <f>SUM(D28:D29)</f>
        <v>5</v>
      </c>
      <c r="E30" s="6">
        <f>100/C30*D30</f>
        <v>83.333333333333343</v>
      </c>
      <c r="F30" s="8">
        <f>SUM(F28:F29)</f>
        <v>1</v>
      </c>
      <c r="G30" s="6">
        <f>100/D30*F30</f>
        <v>20</v>
      </c>
      <c r="H30" s="8">
        <f>SUM(H28:H29)</f>
        <v>2</v>
      </c>
      <c r="I30" s="6">
        <f>100/D30*H30</f>
        <v>40</v>
      </c>
      <c r="J30" s="8">
        <f>SUM(J28:J29)</f>
        <v>2</v>
      </c>
      <c r="K30" s="6">
        <f>100/D30*J30</f>
        <v>40</v>
      </c>
      <c r="L30" s="8">
        <f>SUM(L28:L29)</f>
        <v>0</v>
      </c>
      <c r="M30" s="6">
        <f>100/D30*L30</f>
        <v>0</v>
      </c>
      <c r="N30" s="6">
        <f>100/D30*(F30+H30+J30)</f>
        <v>100</v>
      </c>
      <c r="O30" s="6">
        <f>100/D30*(F30+H30)</f>
        <v>60</v>
      </c>
      <c r="P30" s="6">
        <f>100/D30*(5*F30+4*H30+3*J30+2*L30)/100</f>
        <v>3.8</v>
      </c>
      <c r="Q30" s="6">
        <f>100/D30*(1*F30+0.64*H30+0.36*J30+0.16*L30)</f>
        <v>60</v>
      </c>
      <c r="S30" s="7"/>
      <c r="T30" s="7"/>
      <c r="U30" s="8">
        <f>SUM(U28:U29)</f>
        <v>6</v>
      </c>
      <c r="V30" s="8">
        <f>SUM(V28:V29)</f>
        <v>5</v>
      </c>
      <c r="W30" s="6">
        <f>100/U30*V30</f>
        <v>83.333333333333343</v>
      </c>
      <c r="X30" s="8">
        <f>SUM(X28:X29)</f>
        <v>0</v>
      </c>
      <c r="Y30" s="6">
        <f>100/V30*X30</f>
        <v>0</v>
      </c>
      <c r="Z30" s="8">
        <f>SUM(Z28:Z29)</f>
        <v>4</v>
      </c>
      <c r="AA30" s="6">
        <f>100/V30*Z30</f>
        <v>80</v>
      </c>
      <c r="AB30" s="8">
        <f>SUM(AB28:AB29)</f>
        <v>1</v>
      </c>
      <c r="AC30" s="6">
        <f>100/V30*AB30</f>
        <v>20</v>
      </c>
      <c r="AD30" s="8">
        <f>SUM(AD28:AD29)</f>
        <v>0</v>
      </c>
      <c r="AE30" s="6">
        <f>100/V30*AD30</f>
        <v>0</v>
      </c>
      <c r="AF30" s="6">
        <f>100/V30*(X30+Z30+AB30)</f>
        <v>100</v>
      </c>
      <c r="AG30" s="6">
        <f>100/V30*(X30+Z30)</f>
        <v>80</v>
      </c>
      <c r="AH30" s="6">
        <f>100/V30*(5*X30+4*Z30+3*AB30+2*AD30)/100</f>
        <v>3.8</v>
      </c>
      <c r="AI30" s="6">
        <f>100/V30*(1*X30+0.64*Z30+0.36*AB30+0.16*AD30)</f>
        <v>58.4</v>
      </c>
    </row>
    <row r="31" spans="1:36">
      <c r="A31" s="38" t="s">
        <v>77</v>
      </c>
      <c r="B31" s="38" t="s">
        <v>77</v>
      </c>
      <c r="C31" s="39" t="s">
        <v>77</v>
      </c>
      <c r="D31" s="38" t="s">
        <v>77</v>
      </c>
      <c r="E31" s="38" t="s">
        <v>77</v>
      </c>
      <c r="F31" s="39" t="s">
        <v>77</v>
      </c>
      <c r="G31" s="38" t="s">
        <v>77</v>
      </c>
      <c r="H31" s="39" t="s">
        <v>77</v>
      </c>
      <c r="I31" s="38" t="s">
        <v>77</v>
      </c>
      <c r="J31" s="39" t="s">
        <v>77</v>
      </c>
      <c r="K31" s="38" t="s">
        <v>77</v>
      </c>
      <c r="L31" s="39" t="s">
        <v>77</v>
      </c>
      <c r="M31" s="38" t="s">
        <v>77</v>
      </c>
      <c r="N31" s="38" t="s">
        <v>77</v>
      </c>
      <c r="O31" s="38" t="s">
        <v>77</v>
      </c>
      <c r="P31" s="38" t="s">
        <v>77</v>
      </c>
      <c r="Q31" s="38" t="s">
        <v>77</v>
      </c>
      <c r="S31" s="38" t="s">
        <v>21</v>
      </c>
      <c r="T31" s="38" t="s">
        <v>21</v>
      </c>
      <c r="U31" s="38" t="s">
        <v>21</v>
      </c>
      <c r="V31" s="38" t="s">
        <v>21</v>
      </c>
      <c r="W31" s="38" t="s">
        <v>21</v>
      </c>
      <c r="X31" s="39" t="s">
        <v>21</v>
      </c>
      <c r="Y31" s="38" t="s">
        <v>21</v>
      </c>
      <c r="Z31" s="39" t="s">
        <v>21</v>
      </c>
      <c r="AA31" s="38" t="s">
        <v>21</v>
      </c>
      <c r="AB31" s="39" t="s">
        <v>21</v>
      </c>
      <c r="AC31" s="38" t="s">
        <v>21</v>
      </c>
      <c r="AD31" s="39" t="s">
        <v>21</v>
      </c>
      <c r="AE31" s="38" t="s">
        <v>21</v>
      </c>
      <c r="AF31" s="38" t="s">
        <v>21</v>
      </c>
      <c r="AG31" s="38" t="s">
        <v>21</v>
      </c>
      <c r="AH31" s="38" t="s">
        <v>21</v>
      </c>
      <c r="AI31" s="38" t="s">
        <v>21</v>
      </c>
    </row>
    <row r="32" spans="1:36" ht="31.5">
      <c r="A32" s="2">
        <v>18</v>
      </c>
      <c r="B32" s="3" t="s">
        <v>165</v>
      </c>
      <c r="C32" s="9">
        <v>2</v>
      </c>
      <c r="D32" s="4">
        <f t="shared" ref="D32:D37" si="46">F32+H32+J32+L32</f>
        <v>2</v>
      </c>
      <c r="E32" s="5">
        <f t="shared" ref="E32:E38" si="47">100/C32*D32</f>
        <v>100</v>
      </c>
      <c r="F32" s="9">
        <v>1</v>
      </c>
      <c r="G32" s="5">
        <f t="shared" ref="G32:G38" si="48">100/D32*F32</f>
        <v>50</v>
      </c>
      <c r="H32" s="9">
        <v>0</v>
      </c>
      <c r="I32" s="5">
        <f t="shared" ref="I32:I38" si="49">100/D32*H32</f>
        <v>0</v>
      </c>
      <c r="J32" s="9">
        <v>1</v>
      </c>
      <c r="K32" s="5">
        <f t="shared" ref="K32:K38" si="50">100/D32*J32</f>
        <v>50</v>
      </c>
      <c r="L32" s="9">
        <v>0</v>
      </c>
      <c r="M32" s="5">
        <f t="shared" ref="M32:M38" si="51">100/D32*L32</f>
        <v>0</v>
      </c>
      <c r="N32" s="6">
        <f t="shared" ref="N32:N38" si="52">100/D32*(F32+H32+J32)</f>
        <v>100</v>
      </c>
      <c r="O32" s="6">
        <f t="shared" ref="O32:O38" si="53">100/D32*(F32+H32)</f>
        <v>50</v>
      </c>
      <c r="P32" s="6">
        <f t="shared" ref="P32:P38" si="54">100/D32*(5*F32+4*H32+3*J32+2*L32)/100</f>
        <v>4</v>
      </c>
      <c r="Q32" s="6">
        <f t="shared" ref="Q32:Q38" si="55">100/D32*(1*F32+0.64*H32+0.36*J32+0.16*L32)</f>
        <v>68</v>
      </c>
      <c r="R32" s="40" t="str">
        <f t="shared" ref="R32:R37" si="56">IF(C32&lt;D32,"Введено не верное количество отметок","Допустимо")</f>
        <v>Допустимо</v>
      </c>
      <c r="S32" s="7"/>
      <c r="T32" s="7"/>
      <c r="U32" s="4">
        <f t="shared" ref="U32:U37" si="57">C32</f>
        <v>2</v>
      </c>
      <c r="V32" s="4">
        <f t="shared" ref="V32:V37" si="58">X32+Z32+AB32+AD32</f>
        <v>2</v>
      </c>
      <c r="W32" s="5">
        <f t="shared" ref="W32:W38" si="59">100/U32*V32</f>
        <v>100</v>
      </c>
      <c r="X32" s="9">
        <v>1</v>
      </c>
      <c r="Y32" s="5">
        <f t="shared" ref="Y32:Y38" si="60">100/V32*X32</f>
        <v>50</v>
      </c>
      <c r="Z32" s="9">
        <v>1</v>
      </c>
      <c r="AA32" s="5">
        <f t="shared" ref="AA32:AA38" si="61">100/V32*Z32</f>
        <v>50</v>
      </c>
      <c r="AB32" s="9">
        <v>0</v>
      </c>
      <c r="AC32" s="5">
        <f t="shared" ref="AC32:AC38" si="62">100/V32*AB32</f>
        <v>0</v>
      </c>
      <c r="AD32" s="9">
        <v>0</v>
      </c>
      <c r="AE32" s="5">
        <f t="shared" ref="AE32:AE38" si="63">100/V32*AD32</f>
        <v>0</v>
      </c>
      <c r="AF32" s="6">
        <f t="shared" ref="AF32:AF38" si="64">100/V32*(X32+Z32+AB32)</f>
        <v>100</v>
      </c>
      <c r="AG32" s="6">
        <f t="shared" ref="AG32:AG38" si="65">100/V32*(X32+Z32)</f>
        <v>100</v>
      </c>
      <c r="AH32" s="6">
        <f t="shared" ref="AH32:AH38" si="66">100/V32*(5*X32+4*Z32+3*AB32+2*AD32)/100</f>
        <v>4.5</v>
      </c>
      <c r="AI32" s="6">
        <f t="shared" ref="AI32:AI38" si="67">100/V32*(1*X32+0.64*Z32+0.36*AB32+0.16*AD32)</f>
        <v>82</v>
      </c>
      <c r="AJ32" s="40" t="str">
        <f t="shared" ref="AJ32:AJ37" si="68">IF(U32&lt;V32,"Введено не верное количество отметок","Допустимо")</f>
        <v>Допустимо</v>
      </c>
    </row>
    <row r="33" spans="1:36" ht="47.25">
      <c r="A33" s="2">
        <v>19</v>
      </c>
      <c r="B33" s="3" t="s">
        <v>166</v>
      </c>
      <c r="C33" s="9">
        <v>6</v>
      </c>
      <c r="D33" s="4">
        <f t="shared" si="46"/>
        <v>6</v>
      </c>
      <c r="E33" s="5">
        <f t="shared" si="47"/>
        <v>100</v>
      </c>
      <c r="F33" s="9">
        <v>0</v>
      </c>
      <c r="G33" s="5">
        <f t="shared" si="48"/>
        <v>0</v>
      </c>
      <c r="H33" s="9">
        <v>3</v>
      </c>
      <c r="I33" s="5">
        <f t="shared" si="49"/>
        <v>50</v>
      </c>
      <c r="J33" s="9">
        <v>3</v>
      </c>
      <c r="K33" s="5">
        <f t="shared" si="50"/>
        <v>50</v>
      </c>
      <c r="L33" s="9">
        <v>0</v>
      </c>
      <c r="M33" s="5">
        <f t="shared" si="51"/>
        <v>0</v>
      </c>
      <c r="N33" s="6">
        <f t="shared" si="52"/>
        <v>100</v>
      </c>
      <c r="O33" s="6">
        <f t="shared" si="53"/>
        <v>50</v>
      </c>
      <c r="P33" s="6">
        <f t="shared" si="54"/>
        <v>3.5</v>
      </c>
      <c r="Q33" s="6">
        <f t="shared" si="55"/>
        <v>50</v>
      </c>
      <c r="R33" s="40" t="str">
        <f t="shared" si="56"/>
        <v>Допустимо</v>
      </c>
      <c r="S33" s="7"/>
      <c r="T33" s="7"/>
      <c r="U33" s="4">
        <f t="shared" si="57"/>
        <v>6</v>
      </c>
      <c r="V33" s="4">
        <f t="shared" si="58"/>
        <v>6</v>
      </c>
      <c r="W33" s="5">
        <f t="shared" si="59"/>
        <v>100</v>
      </c>
      <c r="X33" s="9">
        <v>1</v>
      </c>
      <c r="Y33" s="5">
        <f t="shared" si="60"/>
        <v>16.666666666666668</v>
      </c>
      <c r="Z33" s="9">
        <v>2</v>
      </c>
      <c r="AA33" s="5">
        <f t="shared" si="61"/>
        <v>33.333333333333336</v>
      </c>
      <c r="AB33" s="9">
        <v>3</v>
      </c>
      <c r="AC33" s="5">
        <f t="shared" si="62"/>
        <v>50</v>
      </c>
      <c r="AD33" s="9">
        <v>0</v>
      </c>
      <c r="AE33" s="5">
        <f t="shared" si="63"/>
        <v>0</v>
      </c>
      <c r="AF33" s="6">
        <f t="shared" si="64"/>
        <v>100</v>
      </c>
      <c r="AG33" s="6">
        <f t="shared" si="65"/>
        <v>50</v>
      </c>
      <c r="AH33" s="6">
        <f t="shared" si="66"/>
        <v>3.666666666666667</v>
      </c>
      <c r="AI33" s="6">
        <f t="shared" si="67"/>
        <v>56.000000000000007</v>
      </c>
      <c r="AJ33" s="40" t="str">
        <f t="shared" si="68"/>
        <v>Допустимо</v>
      </c>
    </row>
    <row r="34" spans="1:36" ht="31.5">
      <c r="A34" s="2">
        <v>20</v>
      </c>
      <c r="B34" s="3" t="s">
        <v>167</v>
      </c>
      <c r="C34" s="9">
        <v>14</v>
      </c>
      <c r="D34" s="4">
        <f t="shared" si="46"/>
        <v>13</v>
      </c>
      <c r="E34" s="5">
        <f t="shared" si="47"/>
        <v>92.857142857142861</v>
      </c>
      <c r="F34" s="9">
        <v>2</v>
      </c>
      <c r="G34" s="5">
        <f t="shared" si="48"/>
        <v>15.384615384615385</v>
      </c>
      <c r="H34" s="9">
        <v>4</v>
      </c>
      <c r="I34" s="5">
        <f t="shared" si="49"/>
        <v>30.76923076923077</v>
      </c>
      <c r="J34" s="9">
        <v>7</v>
      </c>
      <c r="K34" s="5">
        <f t="shared" si="50"/>
        <v>53.846153846153847</v>
      </c>
      <c r="L34" s="9">
        <v>0</v>
      </c>
      <c r="M34" s="5">
        <f t="shared" si="51"/>
        <v>0</v>
      </c>
      <c r="N34" s="6">
        <f t="shared" si="52"/>
        <v>100</v>
      </c>
      <c r="O34" s="6">
        <f t="shared" si="53"/>
        <v>46.153846153846153</v>
      </c>
      <c r="P34" s="6">
        <f t="shared" si="54"/>
        <v>3.6153846153846154</v>
      </c>
      <c r="Q34" s="6">
        <f t="shared" si="55"/>
        <v>54.461538461538467</v>
      </c>
      <c r="R34" s="40" t="str">
        <f t="shared" si="56"/>
        <v>Допустимо</v>
      </c>
      <c r="S34" s="7"/>
      <c r="T34" s="7"/>
      <c r="U34" s="4">
        <f t="shared" si="57"/>
        <v>14</v>
      </c>
      <c r="V34" s="4">
        <f t="shared" si="58"/>
        <v>13</v>
      </c>
      <c r="W34" s="5">
        <f t="shared" si="59"/>
        <v>92.857142857142861</v>
      </c>
      <c r="X34" s="9">
        <v>1</v>
      </c>
      <c r="Y34" s="5">
        <f t="shared" si="60"/>
        <v>7.6923076923076925</v>
      </c>
      <c r="Z34" s="9">
        <v>5</v>
      </c>
      <c r="AA34" s="5">
        <f t="shared" si="61"/>
        <v>38.46153846153846</v>
      </c>
      <c r="AB34" s="9">
        <v>7</v>
      </c>
      <c r="AC34" s="5">
        <f t="shared" si="62"/>
        <v>53.846153846153847</v>
      </c>
      <c r="AD34" s="9">
        <v>0</v>
      </c>
      <c r="AE34" s="5">
        <f t="shared" si="63"/>
        <v>0</v>
      </c>
      <c r="AF34" s="6">
        <f t="shared" si="64"/>
        <v>100</v>
      </c>
      <c r="AG34" s="6">
        <f t="shared" si="65"/>
        <v>46.153846153846153</v>
      </c>
      <c r="AH34" s="6">
        <f t="shared" si="66"/>
        <v>3.5384615384615388</v>
      </c>
      <c r="AI34" s="6">
        <f t="shared" si="67"/>
        <v>51.692307692307701</v>
      </c>
      <c r="AJ34" s="40" t="str">
        <f t="shared" si="68"/>
        <v>Допустимо</v>
      </c>
    </row>
    <row r="35" spans="1:36" ht="47.25">
      <c r="A35" s="2">
        <v>21</v>
      </c>
      <c r="B35" s="3" t="s">
        <v>168</v>
      </c>
      <c r="C35" s="9">
        <v>6</v>
      </c>
      <c r="D35" s="4">
        <f t="shared" si="46"/>
        <v>5</v>
      </c>
      <c r="E35" s="5">
        <f t="shared" si="47"/>
        <v>83.333333333333343</v>
      </c>
      <c r="F35" s="9">
        <v>2</v>
      </c>
      <c r="G35" s="5">
        <f t="shared" si="48"/>
        <v>40</v>
      </c>
      <c r="H35" s="9">
        <v>0</v>
      </c>
      <c r="I35" s="5">
        <f t="shared" si="49"/>
        <v>0</v>
      </c>
      <c r="J35" s="9">
        <v>2</v>
      </c>
      <c r="K35" s="5">
        <f t="shared" si="50"/>
        <v>40</v>
      </c>
      <c r="L35" s="9">
        <v>1</v>
      </c>
      <c r="M35" s="5">
        <f t="shared" si="51"/>
        <v>20</v>
      </c>
      <c r="N35" s="6">
        <f t="shared" si="52"/>
        <v>80</v>
      </c>
      <c r="O35" s="6">
        <f t="shared" si="53"/>
        <v>40</v>
      </c>
      <c r="P35" s="6">
        <f t="shared" si="54"/>
        <v>3.6</v>
      </c>
      <c r="Q35" s="6">
        <f t="shared" si="55"/>
        <v>57.599999999999994</v>
      </c>
      <c r="R35" s="40" t="str">
        <f t="shared" si="56"/>
        <v>Допустимо</v>
      </c>
      <c r="S35" s="7"/>
      <c r="T35" s="7"/>
      <c r="U35" s="4">
        <f t="shared" si="57"/>
        <v>6</v>
      </c>
      <c r="V35" s="4">
        <f t="shared" si="58"/>
        <v>5</v>
      </c>
      <c r="W35" s="5">
        <f t="shared" si="59"/>
        <v>83.333333333333343</v>
      </c>
      <c r="X35" s="9">
        <v>2</v>
      </c>
      <c r="Y35" s="5">
        <f t="shared" si="60"/>
        <v>40</v>
      </c>
      <c r="Z35" s="9">
        <v>0</v>
      </c>
      <c r="AA35" s="5">
        <f t="shared" si="61"/>
        <v>0</v>
      </c>
      <c r="AB35" s="9">
        <v>3</v>
      </c>
      <c r="AC35" s="5">
        <f t="shared" si="62"/>
        <v>60</v>
      </c>
      <c r="AD35" s="9">
        <v>0</v>
      </c>
      <c r="AE35" s="5">
        <f t="shared" si="63"/>
        <v>0</v>
      </c>
      <c r="AF35" s="6">
        <f t="shared" si="64"/>
        <v>100</v>
      </c>
      <c r="AG35" s="6">
        <f t="shared" si="65"/>
        <v>40</v>
      </c>
      <c r="AH35" s="6">
        <f t="shared" si="66"/>
        <v>3.8</v>
      </c>
      <c r="AI35" s="6">
        <f t="shared" si="67"/>
        <v>61.6</v>
      </c>
      <c r="AJ35" s="40" t="str">
        <f t="shared" si="68"/>
        <v>Допустимо</v>
      </c>
    </row>
    <row r="36" spans="1:36" ht="47.25">
      <c r="A36" s="2">
        <v>22</v>
      </c>
      <c r="B36" s="3" t="s">
        <v>169</v>
      </c>
      <c r="C36" s="9">
        <v>2</v>
      </c>
      <c r="D36" s="4">
        <f t="shared" si="46"/>
        <v>2</v>
      </c>
      <c r="E36" s="5">
        <f t="shared" si="47"/>
        <v>100</v>
      </c>
      <c r="F36" s="9">
        <v>1</v>
      </c>
      <c r="G36" s="5">
        <f t="shared" si="48"/>
        <v>50</v>
      </c>
      <c r="H36" s="9">
        <v>1</v>
      </c>
      <c r="I36" s="5">
        <f t="shared" si="49"/>
        <v>50</v>
      </c>
      <c r="J36" s="9">
        <v>0</v>
      </c>
      <c r="K36" s="5">
        <f t="shared" si="50"/>
        <v>0</v>
      </c>
      <c r="L36" s="9">
        <v>0</v>
      </c>
      <c r="M36" s="5">
        <f t="shared" si="51"/>
        <v>0</v>
      </c>
      <c r="N36" s="6">
        <f t="shared" si="52"/>
        <v>100</v>
      </c>
      <c r="O36" s="6">
        <f t="shared" si="53"/>
        <v>100</v>
      </c>
      <c r="P36" s="6">
        <f t="shared" si="54"/>
        <v>4.5</v>
      </c>
      <c r="Q36" s="6">
        <f t="shared" si="55"/>
        <v>82</v>
      </c>
      <c r="R36" s="40" t="str">
        <f t="shared" si="56"/>
        <v>Допустимо</v>
      </c>
      <c r="S36" s="7"/>
      <c r="T36" s="7"/>
      <c r="U36" s="4">
        <f t="shared" si="57"/>
        <v>2</v>
      </c>
      <c r="V36" s="4">
        <f t="shared" si="58"/>
        <v>2</v>
      </c>
      <c r="W36" s="5">
        <f t="shared" si="59"/>
        <v>100</v>
      </c>
      <c r="X36" s="9"/>
      <c r="Y36" s="5">
        <f t="shared" si="60"/>
        <v>0</v>
      </c>
      <c r="Z36" s="9">
        <v>2</v>
      </c>
      <c r="AA36" s="5">
        <f t="shared" si="61"/>
        <v>100</v>
      </c>
      <c r="AB36" s="9">
        <v>0</v>
      </c>
      <c r="AC36" s="5">
        <f t="shared" si="62"/>
        <v>0</v>
      </c>
      <c r="AD36" s="9">
        <v>0</v>
      </c>
      <c r="AE36" s="5">
        <f t="shared" si="63"/>
        <v>0</v>
      </c>
      <c r="AF36" s="6">
        <f t="shared" si="64"/>
        <v>100</v>
      </c>
      <c r="AG36" s="6">
        <f t="shared" si="65"/>
        <v>100</v>
      </c>
      <c r="AH36" s="6">
        <f t="shared" si="66"/>
        <v>4</v>
      </c>
      <c r="AI36" s="6">
        <f t="shared" si="67"/>
        <v>64</v>
      </c>
      <c r="AJ36" s="40" t="str">
        <f t="shared" si="68"/>
        <v>Допустимо</v>
      </c>
    </row>
    <row r="37" spans="1:36" ht="31.5">
      <c r="A37" s="2">
        <v>23</v>
      </c>
      <c r="B37" s="3" t="s">
        <v>95</v>
      </c>
      <c r="C37" s="9">
        <v>0</v>
      </c>
      <c r="D37" s="4">
        <f t="shared" si="46"/>
        <v>0</v>
      </c>
      <c r="E37" s="5" t="e">
        <f t="shared" si="47"/>
        <v>#DIV/0!</v>
      </c>
      <c r="F37" s="9">
        <v>0</v>
      </c>
      <c r="G37" s="5" t="e">
        <f t="shared" si="48"/>
        <v>#DIV/0!</v>
      </c>
      <c r="H37" s="9">
        <v>0</v>
      </c>
      <c r="I37" s="5" t="e">
        <f t="shared" si="49"/>
        <v>#DIV/0!</v>
      </c>
      <c r="J37" s="9">
        <v>0</v>
      </c>
      <c r="K37" s="5" t="e">
        <f t="shared" si="50"/>
        <v>#DIV/0!</v>
      </c>
      <c r="L37" s="9">
        <v>0</v>
      </c>
      <c r="M37" s="5" t="e">
        <f t="shared" si="51"/>
        <v>#DIV/0!</v>
      </c>
      <c r="N37" s="6" t="e">
        <f t="shared" si="52"/>
        <v>#DIV/0!</v>
      </c>
      <c r="O37" s="6" t="e">
        <f t="shared" si="53"/>
        <v>#DIV/0!</v>
      </c>
      <c r="P37" s="6" t="e">
        <f t="shared" si="54"/>
        <v>#DIV/0!</v>
      </c>
      <c r="Q37" s="6" t="e">
        <f t="shared" si="55"/>
        <v>#DIV/0!</v>
      </c>
      <c r="R37" s="40" t="str">
        <f t="shared" si="56"/>
        <v>Допустимо</v>
      </c>
      <c r="S37" s="7"/>
      <c r="T37" s="7"/>
      <c r="U37" s="4">
        <f t="shared" si="57"/>
        <v>0</v>
      </c>
      <c r="V37" s="4">
        <f t="shared" si="58"/>
        <v>0</v>
      </c>
      <c r="W37" s="5" t="e">
        <f t="shared" si="59"/>
        <v>#DIV/0!</v>
      </c>
      <c r="X37" s="9">
        <v>0</v>
      </c>
      <c r="Y37" s="5" t="e">
        <f t="shared" si="60"/>
        <v>#DIV/0!</v>
      </c>
      <c r="Z37" s="9">
        <v>0</v>
      </c>
      <c r="AA37" s="5" t="e">
        <f t="shared" si="61"/>
        <v>#DIV/0!</v>
      </c>
      <c r="AB37" s="9">
        <v>0</v>
      </c>
      <c r="AC37" s="5" t="e">
        <f t="shared" si="62"/>
        <v>#DIV/0!</v>
      </c>
      <c r="AD37" s="9">
        <v>0</v>
      </c>
      <c r="AE37" s="5" t="e">
        <f t="shared" si="63"/>
        <v>#DIV/0!</v>
      </c>
      <c r="AF37" s="6" t="e">
        <f t="shared" si="64"/>
        <v>#DIV/0!</v>
      </c>
      <c r="AG37" s="6" t="e">
        <f t="shared" si="65"/>
        <v>#DIV/0!</v>
      </c>
      <c r="AH37" s="6" t="e">
        <f t="shared" si="66"/>
        <v>#DIV/0!</v>
      </c>
      <c r="AI37" s="6" t="e">
        <f t="shared" si="67"/>
        <v>#DIV/0!</v>
      </c>
      <c r="AJ37" s="40" t="str">
        <f t="shared" si="68"/>
        <v>Допустимо</v>
      </c>
    </row>
    <row r="38" spans="1:36" ht="15.75">
      <c r="A38" s="7"/>
      <c r="B38" s="1" t="s">
        <v>98</v>
      </c>
      <c r="C38" s="8">
        <f>SUM(C32:C37)</f>
        <v>30</v>
      </c>
      <c r="D38" s="8">
        <f>SUM(D32:D37)</f>
        <v>28</v>
      </c>
      <c r="E38" s="6">
        <f t="shared" si="47"/>
        <v>93.333333333333343</v>
      </c>
      <c r="F38" s="8">
        <f>SUM(F32:F37)</f>
        <v>6</v>
      </c>
      <c r="G38" s="6">
        <f t="shared" si="48"/>
        <v>21.428571428571431</v>
      </c>
      <c r="H38" s="8">
        <f>SUM(H32:H37)</f>
        <v>8</v>
      </c>
      <c r="I38" s="6">
        <f t="shared" si="49"/>
        <v>28.571428571428573</v>
      </c>
      <c r="J38" s="8">
        <f>SUM(J32:J37)</f>
        <v>13</v>
      </c>
      <c r="K38" s="6">
        <f t="shared" si="50"/>
        <v>46.428571428571431</v>
      </c>
      <c r="L38" s="8">
        <f>SUM(L32:L37)</f>
        <v>1</v>
      </c>
      <c r="M38" s="6">
        <f t="shared" si="51"/>
        <v>3.5714285714285716</v>
      </c>
      <c r="N38" s="6">
        <f t="shared" si="52"/>
        <v>96.428571428571431</v>
      </c>
      <c r="O38" s="6">
        <f t="shared" si="53"/>
        <v>50</v>
      </c>
      <c r="P38" s="6">
        <f t="shared" si="54"/>
        <v>3.6785714285714288</v>
      </c>
      <c r="Q38" s="6">
        <f t="shared" si="55"/>
        <v>57.000000000000007</v>
      </c>
      <c r="S38" s="7"/>
      <c r="T38" s="7"/>
      <c r="U38" s="8">
        <f>SUM(U32:U37)</f>
        <v>30</v>
      </c>
      <c r="V38" s="8">
        <f>SUM(V32:V37)</f>
        <v>28</v>
      </c>
      <c r="W38" s="6">
        <f t="shared" si="59"/>
        <v>93.333333333333343</v>
      </c>
      <c r="X38" s="8">
        <f>SUM(X32:X37)</f>
        <v>5</v>
      </c>
      <c r="Y38" s="6">
        <f t="shared" si="60"/>
        <v>17.857142857142858</v>
      </c>
      <c r="Z38" s="8">
        <f>SUM(Z32:Z37)</f>
        <v>10</v>
      </c>
      <c r="AA38" s="6">
        <f t="shared" si="61"/>
        <v>35.714285714285715</v>
      </c>
      <c r="AB38" s="8">
        <f>SUM(AB32:AB37)</f>
        <v>13</v>
      </c>
      <c r="AC38" s="6">
        <f t="shared" si="62"/>
        <v>46.428571428571431</v>
      </c>
      <c r="AD38" s="8">
        <f>SUM(AD32:AD37)</f>
        <v>0</v>
      </c>
      <c r="AE38" s="6">
        <f t="shared" si="63"/>
        <v>0</v>
      </c>
      <c r="AF38" s="6">
        <f t="shared" si="64"/>
        <v>100</v>
      </c>
      <c r="AG38" s="6">
        <f t="shared" si="65"/>
        <v>53.571428571428577</v>
      </c>
      <c r="AH38" s="6">
        <f t="shared" si="66"/>
        <v>3.7142857142857144</v>
      </c>
      <c r="AI38" s="6">
        <f t="shared" si="67"/>
        <v>57.428571428571423</v>
      </c>
    </row>
    <row r="39" spans="1:36">
      <c r="A39" s="38" t="s">
        <v>99</v>
      </c>
      <c r="B39" s="38" t="s">
        <v>99</v>
      </c>
      <c r="C39" s="39" t="s">
        <v>99</v>
      </c>
      <c r="D39" s="38" t="s">
        <v>99</v>
      </c>
      <c r="E39" s="38" t="s">
        <v>99</v>
      </c>
      <c r="F39" s="39" t="s">
        <v>99</v>
      </c>
      <c r="G39" s="38" t="s">
        <v>99</v>
      </c>
      <c r="H39" s="39" t="s">
        <v>99</v>
      </c>
      <c r="I39" s="38" t="s">
        <v>99</v>
      </c>
      <c r="J39" s="39" t="s">
        <v>99</v>
      </c>
      <c r="K39" s="38" t="s">
        <v>99</v>
      </c>
      <c r="L39" s="39" t="s">
        <v>99</v>
      </c>
      <c r="M39" s="38" t="s">
        <v>99</v>
      </c>
      <c r="N39" s="38" t="s">
        <v>99</v>
      </c>
      <c r="O39" s="38" t="s">
        <v>99</v>
      </c>
      <c r="P39" s="38" t="s">
        <v>99</v>
      </c>
      <c r="Q39" s="38" t="s">
        <v>99</v>
      </c>
      <c r="S39" s="38" t="s">
        <v>21</v>
      </c>
      <c r="T39" s="38" t="s">
        <v>21</v>
      </c>
      <c r="U39" s="38" t="s">
        <v>21</v>
      </c>
      <c r="V39" s="38" t="s">
        <v>21</v>
      </c>
      <c r="W39" s="38" t="s">
        <v>21</v>
      </c>
      <c r="X39" s="39" t="s">
        <v>21</v>
      </c>
      <c r="Y39" s="38" t="s">
        <v>21</v>
      </c>
      <c r="Z39" s="39" t="s">
        <v>21</v>
      </c>
      <c r="AA39" s="38" t="s">
        <v>21</v>
      </c>
      <c r="AB39" s="39" t="s">
        <v>21</v>
      </c>
      <c r="AC39" s="38" t="s">
        <v>21</v>
      </c>
      <c r="AD39" s="39" t="s">
        <v>21</v>
      </c>
      <c r="AE39" s="38" t="s">
        <v>21</v>
      </c>
      <c r="AF39" s="38" t="s">
        <v>21</v>
      </c>
      <c r="AG39" s="38" t="s">
        <v>21</v>
      </c>
      <c r="AH39" s="38" t="s">
        <v>21</v>
      </c>
      <c r="AI39" s="38" t="s">
        <v>21</v>
      </c>
    </row>
    <row r="40" spans="1:36" ht="31.5">
      <c r="A40" s="2">
        <v>24</v>
      </c>
      <c r="B40" s="3" t="s">
        <v>103</v>
      </c>
      <c r="C40" s="9">
        <v>0</v>
      </c>
      <c r="D40" s="4">
        <f>F40+H40+J40+L40</f>
        <v>0</v>
      </c>
      <c r="E40" s="5" t="e">
        <f>100/C40*D40</f>
        <v>#DIV/0!</v>
      </c>
      <c r="F40" s="9">
        <v>0</v>
      </c>
      <c r="G40" s="5" t="e">
        <f>100/D40*F40</f>
        <v>#DIV/0!</v>
      </c>
      <c r="H40" s="9">
        <v>0</v>
      </c>
      <c r="I40" s="5" t="e">
        <f>100/D40*H40</f>
        <v>#DIV/0!</v>
      </c>
      <c r="J40" s="9">
        <v>0</v>
      </c>
      <c r="K40" s="5" t="e">
        <f>100/D40*J40</f>
        <v>#DIV/0!</v>
      </c>
      <c r="L40" s="9">
        <v>0</v>
      </c>
      <c r="M40" s="5" t="e">
        <f>100/D40*L40</f>
        <v>#DIV/0!</v>
      </c>
      <c r="N40" s="6" t="e">
        <f>100/D40*(F40+H40+J40)</f>
        <v>#DIV/0!</v>
      </c>
      <c r="O40" s="6" t="e">
        <f>100/D40*(F40+H40)</f>
        <v>#DIV/0!</v>
      </c>
      <c r="P40" s="6" t="e">
        <f>100/D40*(5*F40+4*H40+3*J40+2*L40)/100</f>
        <v>#DIV/0!</v>
      </c>
      <c r="Q40" s="6" t="e">
        <f>100/D40*(1*F40+0.64*H40+0.36*J40+0.16*L40)</f>
        <v>#DIV/0!</v>
      </c>
      <c r="R40" s="40" t="str">
        <f>IF(C40&lt;D40,"Введено не верное количество отметок","Допустимо")</f>
        <v>Допустимо</v>
      </c>
      <c r="S40" s="7"/>
      <c r="T40" s="7"/>
      <c r="U40" s="4">
        <f>C40</f>
        <v>0</v>
      </c>
      <c r="V40" s="4">
        <f>X40+Z40+AB40+AD40</f>
        <v>0</v>
      </c>
      <c r="W40" s="5" t="e">
        <f>100/U40*V40</f>
        <v>#DIV/0!</v>
      </c>
      <c r="X40" s="9">
        <v>0</v>
      </c>
      <c r="Y40" s="5" t="e">
        <f>100/V40*X40</f>
        <v>#DIV/0!</v>
      </c>
      <c r="Z40" s="9">
        <v>0</v>
      </c>
      <c r="AA40" s="5" t="e">
        <f>100/V40*Z40</f>
        <v>#DIV/0!</v>
      </c>
      <c r="AB40" s="9">
        <v>0</v>
      </c>
      <c r="AC40" s="5" t="e">
        <f>100/V40*AB40</f>
        <v>#DIV/0!</v>
      </c>
      <c r="AD40" s="9">
        <v>0</v>
      </c>
      <c r="AE40" s="5" t="e">
        <f>100/V40*AD40</f>
        <v>#DIV/0!</v>
      </c>
      <c r="AF40" s="6" t="e">
        <f>100/V40*(X40+Z40+AB40)</f>
        <v>#DIV/0!</v>
      </c>
      <c r="AG40" s="6" t="e">
        <f>100/V40*(X40+Z40)</f>
        <v>#DIV/0!</v>
      </c>
      <c r="AH40" s="6" t="e">
        <f>100/V40*(5*X40+4*Z40+3*AB40+2*AD40)/100</f>
        <v>#DIV/0!</v>
      </c>
      <c r="AI40" s="6" t="e">
        <f>100/V40*(1*X40+0.64*Z40+0.36*AB40+0.16*AD40)</f>
        <v>#DIV/0!</v>
      </c>
      <c r="AJ40" s="40" t="str">
        <f>IF(U40&lt;V40,"Введено не верное количество отметок","Допустимо")</f>
        <v>Допустимо</v>
      </c>
    </row>
    <row r="41" spans="1:36" ht="31.5">
      <c r="A41" s="2">
        <v>25</v>
      </c>
      <c r="B41" s="3" t="s">
        <v>106</v>
      </c>
      <c r="C41" s="9">
        <v>11</v>
      </c>
      <c r="D41" s="4">
        <f>F41+H41+J41+L41</f>
        <v>11</v>
      </c>
      <c r="E41" s="5">
        <f>100/C41*D41</f>
        <v>100.00000000000001</v>
      </c>
      <c r="F41" s="9">
        <v>4</v>
      </c>
      <c r="G41" s="5">
        <f>100/D41*F41</f>
        <v>36.363636363636367</v>
      </c>
      <c r="H41" s="9">
        <v>5</v>
      </c>
      <c r="I41" s="5">
        <f>100/D41*H41</f>
        <v>45.45454545454546</v>
      </c>
      <c r="J41" s="9">
        <v>1</v>
      </c>
      <c r="K41" s="5">
        <f>100/D41*J41</f>
        <v>9.0909090909090917</v>
      </c>
      <c r="L41" s="9">
        <v>1</v>
      </c>
      <c r="M41" s="5">
        <f>100/D41*L41</f>
        <v>9.0909090909090917</v>
      </c>
      <c r="N41" s="6">
        <f>100/D41*(F41+H41+J41)</f>
        <v>90.909090909090921</v>
      </c>
      <c r="O41" s="6">
        <f>100/D41*(F41+H41)</f>
        <v>81.818181818181827</v>
      </c>
      <c r="P41" s="6">
        <f>100/D41*(5*F41+4*H41+3*J41+2*L41)/100</f>
        <v>4.0909090909090908</v>
      </c>
      <c r="Q41" s="6">
        <f>100/D41*(1*F41+0.64*H41+0.36*J41+0.16*L41)</f>
        <v>70.181818181818187</v>
      </c>
      <c r="R41" s="40" t="str">
        <f>IF(C41&lt;D41,"Введено не верное количество отметок","Допустимо")</f>
        <v>Допустимо</v>
      </c>
      <c r="S41" s="7"/>
      <c r="T41" s="7"/>
      <c r="U41" s="4">
        <f>C41</f>
        <v>11</v>
      </c>
      <c r="V41" s="4">
        <f>X41+Z41+AB41+AD41</f>
        <v>11</v>
      </c>
      <c r="W41" s="5">
        <f>100/U41*V41</f>
        <v>100.00000000000001</v>
      </c>
      <c r="X41" s="9">
        <v>0</v>
      </c>
      <c r="Y41" s="5">
        <f>100/V41*X41</f>
        <v>0</v>
      </c>
      <c r="Z41" s="9">
        <v>6</v>
      </c>
      <c r="AA41" s="5">
        <f>100/V41*Z41</f>
        <v>54.545454545454547</v>
      </c>
      <c r="AB41" s="9">
        <v>4</v>
      </c>
      <c r="AC41" s="5">
        <f>100/V41*AB41</f>
        <v>36.363636363636367</v>
      </c>
      <c r="AD41" s="9">
        <v>1</v>
      </c>
      <c r="AE41" s="5">
        <f>100/V41*AD41</f>
        <v>9.0909090909090917</v>
      </c>
      <c r="AF41" s="6">
        <f>100/V41*(X41+Z41+AB41)</f>
        <v>90.909090909090921</v>
      </c>
      <c r="AG41" s="6">
        <f>100/V41*(X41+Z41)</f>
        <v>54.545454545454547</v>
      </c>
      <c r="AH41" s="6">
        <f>100/V41*(5*X41+4*Z41+3*AB41+2*AD41)/100</f>
        <v>3.454545454545455</v>
      </c>
      <c r="AI41" s="6">
        <f>100/V41*(1*X41+0.64*Z41+0.36*AB41+0.16*AD41)</f>
        <v>49.454545454545453</v>
      </c>
      <c r="AJ41" s="40" t="str">
        <f>IF(U41&lt;V41,"Введено не верное количество отметок","Допустимо")</f>
        <v>Допустимо</v>
      </c>
    </row>
    <row r="42" spans="1:36" ht="31.5">
      <c r="A42" s="2">
        <v>26</v>
      </c>
      <c r="B42" s="3" t="s">
        <v>118</v>
      </c>
      <c r="C42" s="9">
        <v>0</v>
      </c>
      <c r="D42" s="4">
        <f>F42+H42+J42+L42</f>
        <v>0</v>
      </c>
      <c r="E42" s="5" t="e">
        <f>100/C42*D42</f>
        <v>#DIV/0!</v>
      </c>
      <c r="F42" s="9">
        <v>0</v>
      </c>
      <c r="G42" s="5" t="e">
        <f>100/D42*F42</f>
        <v>#DIV/0!</v>
      </c>
      <c r="H42" s="9">
        <v>0</v>
      </c>
      <c r="I42" s="5" t="e">
        <f>100/D42*H42</f>
        <v>#DIV/0!</v>
      </c>
      <c r="J42" s="9">
        <v>0</v>
      </c>
      <c r="K42" s="5" t="e">
        <f>100/D42*J42</f>
        <v>#DIV/0!</v>
      </c>
      <c r="L42" s="9">
        <v>0</v>
      </c>
      <c r="M42" s="5" t="e">
        <f>100/D42*L42</f>
        <v>#DIV/0!</v>
      </c>
      <c r="N42" s="6" t="e">
        <f>100/D42*(F42+H42+J42)</f>
        <v>#DIV/0!</v>
      </c>
      <c r="O42" s="6" t="e">
        <f>100/D42*(F42+H42)</f>
        <v>#DIV/0!</v>
      </c>
      <c r="P42" s="6" t="e">
        <f>100/D42*(5*F42+4*H42+3*J42+2*L42)/100</f>
        <v>#DIV/0!</v>
      </c>
      <c r="Q42" s="6" t="e">
        <f>100/D42*(1*F42+0.64*H42+0.36*J42+0.16*L42)</f>
        <v>#DIV/0!</v>
      </c>
      <c r="R42" s="40" t="str">
        <f>IF(C42&lt;D42,"Введено не верное количество отметок","Допустимо")</f>
        <v>Допустимо</v>
      </c>
      <c r="S42" s="7"/>
      <c r="T42" s="7"/>
      <c r="U42" s="4">
        <f>C42</f>
        <v>0</v>
      </c>
      <c r="V42" s="4">
        <f>X42+Z42+AB42+AD42</f>
        <v>0</v>
      </c>
      <c r="W42" s="5" t="e">
        <f>100/U42*V42</f>
        <v>#DIV/0!</v>
      </c>
      <c r="X42" s="9">
        <v>0</v>
      </c>
      <c r="Y42" s="5" t="e">
        <f>100/V42*X42</f>
        <v>#DIV/0!</v>
      </c>
      <c r="Z42" s="9">
        <v>0</v>
      </c>
      <c r="AA42" s="5" t="e">
        <f>100/V42*Z42</f>
        <v>#DIV/0!</v>
      </c>
      <c r="AB42" s="9">
        <v>0</v>
      </c>
      <c r="AC42" s="5" t="e">
        <f>100/V42*AB42</f>
        <v>#DIV/0!</v>
      </c>
      <c r="AD42" s="9">
        <v>0</v>
      </c>
      <c r="AE42" s="5" t="e">
        <f>100/V42*AD42</f>
        <v>#DIV/0!</v>
      </c>
      <c r="AF42" s="6" t="e">
        <f>100/V42*(X42+Z42+AB42)</f>
        <v>#DIV/0!</v>
      </c>
      <c r="AG42" s="6" t="e">
        <f>100/V42*(X42+Z42)</f>
        <v>#DIV/0!</v>
      </c>
      <c r="AH42" s="6" t="e">
        <f>100/V42*(5*X42+4*Z42+3*AB42+2*AD42)/100</f>
        <v>#DIV/0!</v>
      </c>
      <c r="AI42" s="6" t="e">
        <f>100/V42*(1*X42+0.64*Z42+0.36*AB42+0.16*AD42)</f>
        <v>#DIV/0!</v>
      </c>
      <c r="AJ42" s="40" t="str">
        <f>IF(U42&lt;V42,"Введено не верное количество отметок","Допустимо")</f>
        <v>Допустимо</v>
      </c>
    </row>
    <row r="43" spans="1:36" ht="31.5">
      <c r="A43" s="2">
        <v>27</v>
      </c>
      <c r="B43" s="3" t="s">
        <v>170</v>
      </c>
      <c r="C43" s="9">
        <v>6</v>
      </c>
      <c r="D43" s="4">
        <f>F43+H43+J43+L43</f>
        <v>5</v>
      </c>
      <c r="E43" s="5">
        <f>100/C43*D43</f>
        <v>83.333333333333343</v>
      </c>
      <c r="F43" s="9">
        <v>1</v>
      </c>
      <c r="G43" s="5">
        <f>100/D43*F43</f>
        <v>20</v>
      </c>
      <c r="H43" s="9">
        <v>1</v>
      </c>
      <c r="I43" s="5">
        <f>100/D43*H43</f>
        <v>20</v>
      </c>
      <c r="J43" s="9">
        <v>3</v>
      </c>
      <c r="K43" s="5">
        <f>100/D43*J43</f>
        <v>60</v>
      </c>
      <c r="L43" s="9">
        <v>0</v>
      </c>
      <c r="M43" s="5">
        <f>100/D43*L43</f>
        <v>0</v>
      </c>
      <c r="N43" s="6">
        <f>100/D43*(F43+H43+J43)</f>
        <v>100</v>
      </c>
      <c r="O43" s="6">
        <f>100/D43*(F43+H43)</f>
        <v>40</v>
      </c>
      <c r="P43" s="6">
        <f>100/D43*(5*F43+4*H43+3*J43+2*L43)/100</f>
        <v>3.6</v>
      </c>
      <c r="Q43" s="6">
        <f>100/D43*(1*F43+0.64*H43+0.36*J43+0.16*L43)</f>
        <v>54.400000000000006</v>
      </c>
      <c r="R43" s="40" t="str">
        <f>IF(C43&lt;D43,"Введено не верное количество отметок","Допустимо")</f>
        <v>Допустимо</v>
      </c>
      <c r="S43" s="7"/>
      <c r="T43" s="7"/>
      <c r="U43" s="4">
        <f>C43</f>
        <v>6</v>
      </c>
      <c r="V43" s="4">
        <f>X43+Z43+AB43+AD43</f>
        <v>5</v>
      </c>
      <c r="W43" s="5">
        <f>100/U43*V43</f>
        <v>83.333333333333343</v>
      </c>
      <c r="X43" s="9">
        <v>0</v>
      </c>
      <c r="Y43" s="5">
        <f>100/V43*X43</f>
        <v>0</v>
      </c>
      <c r="Z43" s="9">
        <v>2</v>
      </c>
      <c r="AA43" s="5">
        <f>100/V43*Z43</f>
        <v>40</v>
      </c>
      <c r="AB43" s="9">
        <v>3</v>
      </c>
      <c r="AC43" s="5">
        <f>100/V43*AB43</f>
        <v>60</v>
      </c>
      <c r="AD43" s="9">
        <v>0</v>
      </c>
      <c r="AE43" s="5">
        <f>100/V43*AD43</f>
        <v>0</v>
      </c>
      <c r="AF43" s="6">
        <f>100/V43*(X43+Z43+AB43)</f>
        <v>100</v>
      </c>
      <c r="AG43" s="6">
        <f>100/V43*(X43+Z43)</f>
        <v>40</v>
      </c>
      <c r="AH43" s="6">
        <f>100/V43*(5*X43+4*Z43+3*AB43+2*AD43)/100</f>
        <v>3.4</v>
      </c>
      <c r="AI43" s="6">
        <f>100/V43*(1*X43+0.64*Z43+0.36*AB43+0.16*AD43)</f>
        <v>47.2</v>
      </c>
      <c r="AJ43" s="40" t="str">
        <f>IF(U43&lt;V43,"Введено не верное количество отметок","Допустимо")</f>
        <v>Допустимо</v>
      </c>
    </row>
    <row r="44" spans="1:36" ht="15.75">
      <c r="A44" s="7"/>
      <c r="B44" s="1" t="s">
        <v>125</v>
      </c>
      <c r="C44" s="8">
        <f>SUM(C40:C43)</f>
        <v>17</v>
      </c>
      <c r="D44" s="8">
        <f>SUM(D40:D43)</f>
        <v>16</v>
      </c>
      <c r="E44" s="6">
        <f>100/C44*D44</f>
        <v>94.117647058823536</v>
      </c>
      <c r="F44" s="8">
        <f>SUM(F40:F43)</f>
        <v>5</v>
      </c>
      <c r="G44" s="6">
        <f>100/D44*F44</f>
        <v>31.25</v>
      </c>
      <c r="H44" s="8">
        <f>SUM(H40:H43)</f>
        <v>6</v>
      </c>
      <c r="I44" s="6">
        <f>100/D44*H44</f>
        <v>37.5</v>
      </c>
      <c r="J44" s="8">
        <f>SUM(J40:J43)</f>
        <v>4</v>
      </c>
      <c r="K44" s="6">
        <f>100/D44*J44</f>
        <v>25</v>
      </c>
      <c r="L44" s="8">
        <f>SUM(L40:L43)</f>
        <v>1</v>
      </c>
      <c r="M44" s="6">
        <f>100/D44*L44</f>
        <v>6.25</v>
      </c>
      <c r="N44" s="6">
        <f>100/D44*(F44+H44+J44)</f>
        <v>93.75</v>
      </c>
      <c r="O44" s="6">
        <f>100/D44*(F44+H44)</f>
        <v>68.75</v>
      </c>
      <c r="P44" s="6">
        <f>100/D44*(5*F44+4*H44+3*J44+2*L44)/100</f>
        <v>3.9375</v>
      </c>
      <c r="Q44" s="6">
        <f>100/D44*(1*F44+0.64*H44+0.36*J44+0.16*L44)</f>
        <v>65.25</v>
      </c>
      <c r="S44" s="7"/>
      <c r="T44" s="7"/>
      <c r="U44" s="8">
        <f>SUM(U40:U43)</f>
        <v>17</v>
      </c>
      <c r="V44" s="8">
        <f>SUM(V40:V43)</f>
        <v>16</v>
      </c>
      <c r="W44" s="6">
        <f>100/U44*V44</f>
        <v>94.117647058823536</v>
      </c>
      <c r="X44" s="8">
        <f>SUM(X40:X43)</f>
        <v>0</v>
      </c>
      <c r="Y44" s="6">
        <f>100/V44*X44</f>
        <v>0</v>
      </c>
      <c r="Z44" s="8">
        <f>SUM(Z40:Z43)</f>
        <v>8</v>
      </c>
      <c r="AA44" s="6">
        <f>100/V44*Z44</f>
        <v>50</v>
      </c>
      <c r="AB44" s="8">
        <f>SUM(AB40:AB43)</f>
        <v>7</v>
      </c>
      <c r="AC44" s="6">
        <f>100/V44*AB44</f>
        <v>43.75</v>
      </c>
      <c r="AD44" s="8">
        <f>SUM(AD40:AD43)</f>
        <v>1</v>
      </c>
      <c r="AE44" s="6">
        <f>100/V44*AD44</f>
        <v>6.25</v>
      </c>
      <c r="AF44" s="6">
        <f>100/V44*(X44+Z44+AB44)</f>
        <v>93.75</v>
      </c>
      <c r="AG44" s="6">
        <f>100/V44*(X44+Z44)</f>
        <v>50</v>
      </c>
      <c r="AH44" s="6">
        <f>100/V44*(5*X44+4*Z44+3*AB44+2*AD44)/100</f>
        <v>3.4375</v>
      </c>
      <c r="AI44" s="6">
        <f>100/V44*(1*X44+0.64*Z44+0.36*AB44+0.16*AD44)</f>
        <v>48.750000000000007</v>
      </c>
    </row>
    <row r="45" spans="1:36">
      <c r="A45" s="38" t="s">
        <v>144</v>
      </c>
      <c r="B45" s="38" t="s">
        <v>144</v>
      </c>
      <c r="C45" s="39" t="s">
        <v>144</v>
      </c>
      <c r="D45" s="38" t="s">
        <v>144</v>
      </c>
      <c r="E45" s="38" t="s">
        <v>144</v>
      </c>
      <c r="F45" s="39" t="s">
        <v>144</v>
      </c>
      <c r="G45" s="38" t="s">
        <v>144</v>
      </c>
      <c r="H45" s="39" t="s">
        <v>144</v>
      </c>
      <c r="I45" s="38" t="s">
        <v>144</v>
      </c>
      <c r="J45" s="39" t="s">
        <v>144</v>
      </c>
      <c r="K45" s="38" t="s">
        <v>144</v>
      </c>
      <c r="L45" s="39" t="s">
        <v>144</v>
      </c>
      <c r="M45" s="38" t="s">
        <v>144</v>
      </c>
      <c r="N45" s="38" t="s">
        <v>144</v>
      </c>
      <c r="O45" s="38" t="s">
        <v>144</v>
      </c>
      <c r="P45" s="38" t="s">
        <v>144</v>
      </c>
      <c r="Q45" s="38" t="s">
        <v>144</v>
      </c>
      <c r="S45" s="38" t="s">
        <v>21</v>
      </c>
      <c r="T45" s="38" t="s">
        <v>21</v>
      </c>
      <c r="U45" s="38" t="s">
        <v>21</v>
      </c>
      <c r="V45" s="38" t="s">
        <v>21</v>
      </c>
      <c r="W45" s="38" t="s">
        <v>21</v>
      </c>
      <c r="X45" s="39" t="s">
        <v>21</v>
      </c>
      <c r="Y45" s="38" t="s">
        <v>21</v>
      </c>
      <c r="Z45" s="39" t="s">
        <v>21</v>
      </c>
      <c r="AA45" s="38" t="s">
        <v>21</v>
      </c>
      <c r="AB45" s="39" t="s">
        <v>21</v>
      </c>
      <c r="AC45" s="38" t="s">
        <v>21</v>
      </c>
      <c r="AD45" s="39" t="s">
        <v>21</v>
      </c>
      <c r="AE45" s="38" t="s">
        <v>21</v>
      </c>
      <c r="AF45" s="38" t="s">
        <v>21</v>
      </c>
      <c r="AG45" s="38" t="s">
        <v>21</v>
      </c>
      <c r="AH45" s="38" t="s">
        <v>21</v>
      </c>
      <c r="AI45" s="38" t="s">
        <v>21</v>
      </c>
    </row>
    <row r="46" spans="1:36" ht="31.5">
      <c r="A46" s="2">
        <v>28</v>
      </c>
      <c r="B46" s="3" t="s">
        <v>171</v>
      </c>
      <c r="C46" s="9">
        <v>3</v>
      </c>
      <c r="D46" s="4">
        <f>F46+H46+J46+L46</f>
        <v>3</v>
      </c>
      <c r="E46" s="5">
        <f>100/C46*D46</f>
        <v>100</v>
      </c>
      <c r="F46" s="9">
        <v>1</v>
      </c>
      <c r="G46" s="5">
        <f>100/D46*F46</f>
        <v>33.333333333333336</v>
      </c>
      <c r="H46" s="9">
        <v>1</v>
      </c>
      <c r="I46" s="5">
        <f>100/D46*H46</f>
        <v>33.333333333333336</v>
      </c>
      <c r="J46" s="9">
        <v>1</v>
      </c>
      <c r="K46" s="5">
        <f>100/D46*J46</f>
        <v>33.333333333333336</v>
      </c>
      <c r="L46" s="9">
        <v>0</v>
      </c>
      <c r="M46" s="5">
        <f>100/D46*L46</f>
        <v>0</v>
      </c>
      <c r="N46" s="6">
        <f>100/D46*(F46+H46+J46)</f>
        <v>100</v>
      </c>
      <c r="O46" s="6">
        <f>100/D46*(F46+H46)</f>
        <v>66.666666666666671</v>
      </c>
      <c r="P46" s="6">
        <f>100/D46*(5*F46+4*H46+3*J46+2*L46)/100</f>
        <v>4</v>
      </c>
      <c r="Q46" s="6">
        <f>100/D46*(1*F46+0.64*H46+0.36*J46+0.16*L46)</f>
        <v>66.666666666666671</v>
      </c>
      <c r="R46" s="40" t="str">
        <f>IF(C46&lt;D46,"Введено не верное количество отметок","Допустимо")</f>
        <v>Допустимо</v>
      </c>
      <c r="S46" s="7"/>
      <c r="T46" s="7"/>
      <c r="U46" s="4">
        <f>C46</f>
        <v>3</v>
      </c>
      <c r="V46" s="4">
        <f>X46+Z46+AB46+AD46</f>
        <v>3</v>
      </c>
      <c r="W46" s="5">
        <f>100/U46*V46</f>
        <v>100</v>
      </c>
      <c r="X46" s="9">
        <v>1</v>
      </c>
      <c r="Y46" s="5">
        <f>100/V46*X46</f>
        <v>33.333333333333336</v>
      </c>
      <c r="Z46" s="9">
        <v>2</v>
      </c>
      <c r="AA46" s="5">
        <f>100/V46*Z46</f>
        <v>66.666666666666671</v>
      </c>
      <c r="AB46" s="9">
        <v>0</v>
      </c>
      <c r="AC46" s="5">
        <f>100/V46*AB46</f>
        <v>0</v>
      </c>
      <c r="AD46" s="9">
        <v>0</v>
      </c>
      <c r="AE46" s="5">
        <f>100/V46*AD46</f>
        <v>0</v>
      </c>
      <c r="AF46" s="6">
        <f>100/V46*(X46+Z46+AB46)</f>
        <v>100</v>
      </c>
      <c r="AG46" s="6">
        <f>100/V46*(X46+Z46)</f>
        <v>100</v>
      </c>
      <c r="AH46" s="6">
        <f>100/V46*(5*X46+4*Z46+3*AB46+2*AD46)/100</f>
        <v>4.3333333333333339</v>
      </c>
      <c r="AI46" s="6">
        <f>100/V46*(1*X46+0.64*Z46+0.36*AB46+0.16*AD46)</f>
        <v>76.000000000000014</v>
      </c>
      <c r="AJ46" s="40" t="str">
        <f>IF(U46&lt;V46,"Введено не верное количество отметок","Допустимо")</f>
        <v>Допустимо</v>
      </c>
    </row>
    <row r="47" spans="1:36" ht="15.75">
      <c r="A47" s="7"/>
      <c r="B47" s="1" t="s">
        <v>151</v>
      </c>
      <c r="C47" s="8">
        <f>SUM(C46:C46)</f>
        <v>3</v>
      </c>
      <c r="D47" s="8">
        <f>SUM(D46:D46)</f>
        <v>3</v>
      </c>
      <c r="E47" s="6">
        <f>100/C47*D47</f>
        <v>100</v>
      </c>
      <c r="F47" s="8">
        <f>SUM(F46:F46)</f>
        <v>1</v>
      </c>
      <c r="G47" s="6">
        <f>100/D47*F47</f>
        <v>33.333333333333336</v>
      </c>
      <c r="H47" s="8">
        <f>SUM(H46:H46)</f>
        <v>1</v>
      </c>
      <c r="I47" s="6">
        <f>100/D47*H47</f>
        <v>33.333333333333336</v>
      </c>
      <c r="J47" s="8">
        <f>SUM(J46:J46)</f>
        <v>1</v>
      </c>
      <c r="K47" s="6">
        <f>100/D47*J47</f>
        <v>33.333333333333336</v>
      </c>
      <c r="L47" s="8">
        <f>SUM(L46:L46)</f>
        <v>0</v>
      </c>
      <c r="M47" s="6">
        <f>100/D47*L47</f>
        <v>0</v>
      </c>
      <c r="N47" s="6">
        <f>100/D47*(F47+H47+J47)</f>
        <v>100</v>
      </c>
      <c r="O47" s="6">
        <f>100/D47*(F47+H47)</f>
        <v>66.666666666666671</v>
      </c>
      <c r="P47" s="6">
        <f>100/D47*(5*F47+4*H47+3*J47+2*L47)/100</f>
        <v>4</v>
      </c>
      <c r="Q47" s="6">
        <f>100/D47*(1*F47+0.64*H47+0.36*J47+0.16*L47)</f>
        <v>66.666666666666671</v>
      </c>
      <c r="S47" s="7"/>
      <c r="T47" s="7"/>
      <c r="U47" s="8">
        <f>SUM(U46:U46)</f>
        <v>3</v>
      </c>
      <c r="V47" s="8">
        <f>SUM(V46:V46)</f>
        <v>3</v>
      </c>
      <c r="W47" s="6">
        <f>100/U47*V47</f>
        <v>100</v>
      </c>
      <c r="X47" s="8">
        <f>SUM(X46:X46)</f>
        <v>1</v>
      </c>
      <c r="Y47" s="6">
        <f>100/V47*X47</f>
        <v>33.333333333333336</v>
      </c>
      <c r="Z47" s="8">
        <f>SUM(Z46:Z46)</f>
        <v>2</v>
      </c>
      <c r="AA47" s="6">
        <f>100/V47*Z47</f>
        <v>66.666666666666671</v>
      </c>
      <c r="AB47" s="8">
        <f>SUM(AB46:AB46)</f>
        <v>0</v>
      </c>
      <c r="AC47" s="6">
        <f>100/V47*AB47</f>
        <v>0</v>
      </c>
      <c r="AD47" s="8">
        <f>SUM(AD46:AD46)</f>
        <v>0</v>
      </c>
      <c r="AE47" s="6">
        <f>100/V47*AD47</f>
        <v>0</v>
      </c>
      <c r="AF47" s="6">
        <f>100/V47*(X47+Z47+AB47)</f>
        <v>100</v>
      </c>
      <c r="AG47" s="6">
        <f>100/V47*(X47+Z47)</f>
        <v>100</v>
      </c>
      <c r="AH47" s="6">
        <f>100/V47*(5*X47+4*Z47+3*AB47+2*AD47)/100</f>
        <v>4.3333333333333339</v>
      </c>
      <c r="AI47" s="6">
        <f>100/V47*(1*X47+0.64*Z47+0.36*AB47+0.16*AD47)</f>
        <v>76.000000000000014</v>
      </c>
    </row>
    <row r="48" spans="1:36" ht="15.75">
      <c r="A48" s="7"/>
      <c r="B48" s="1" t="s">
        <v>152</v>
      </c>
      <c r="C48" s="8">
        <f>C16+C26+C30+C38+C44+C47</f>
        <v>176</v>
      </c>
      <c r="D48" s="8">
        <f>D16+D26+D30+D38+D44+D47</f>
        <v>166</v>
      </c>
      <c r="E48" s="6">
        <f>100/C48*D48</f>
        <v>94.318181818181827</v>
      </c>
      <c r="F48" s="8">
        <f>F16+F26+F30+F38+F44+F47</f>
        <v>36</v>
      </c>
      <c r="G48" s="6">
        <f>100/D48*F48</f>
        <v>21.68674698795181</v>
      </c>
      <c r="H48" s="8">
        <f>H16+H26+H30+H38+H44+H47</f>
        <v>64</v>
      </c>
      <c r="I48" s="6">
        <f>100/D48*H48</f>
        <v>38.554216867469883</v>
      </c>
      <c r="J48" s="8">
        <f>J16+J26+J30+J38+J44+J47</f>
        <v>51</v>
      </c>
      <c r="K48" s="6">
        <f>100/D48*J48</f>
        <v>30.722891566265062</v>
      </c>
      <c r="L48" s="8">
        <f>L16+L26+L30+L38+L44+L47</f>
        <v>15</v>
      </c>
      <c r="M48" s="6">
        <f>100/D48*L48</f>
        <v>9.0361445783132535</v>
      </c>
      <c r="N48" s="6">
        <f>100/D48*(F48+H48+J48)</f>
        <v>90.963855421686759</v>
      </c>
      <c r="O48" s="6">
        <f>100/D48*(F48+H48)</f>
        <v>60.24096385542169</v>
      </c>
      <c r="P48" s="6">
        <f>100/D48*(5*F48+4*H48+3*J48+2*L48)/100</f>
        <v>3.7289156626506026</v>
      </c>
      <c r="Q48" s="6">
        <f>100/D48*(1*F48+0.64*H48+0.36*J48+0.16*L48)</f>
        <v>58.867469879518083</v>
      </c>
      <c r="S48" s="7"/>
      <c r="T48" s="1" t="s">
        <v>21</v>
      </c>
      <c r="U48" s="8">
        <f>U16+U26+U30+U38+U44+U47</f>
        <v>176</v>
      </c>
      <c r="V48" s="8">
        <f>V16+V26+V30+V38+V44+V47</f>
        <v>166</v>
      </c>
      <c r="W48" s="6">
        <f>100/U48*V48</f>
        <v>94.318181818181827</v>
      </c>
      <c r="X48" s="8">
        <f>X16+X26+X30+X38+X44+X47</f>
        <v>26</v>
      </c>
      <c r="Y48" s="6">
        <f>100/V48*X48</f>
        <v>15.66265060240964</v>
      </c>
      <c r="Z48" s="8">
        <f>Z16+Z26+Z30+Z38+Z44+Z47</f>
        <v>69</v>
      </c>
      <c r="AA48" s="6">
        <f>100/V48*Z48</f>
        <v>41.566265060240966</v>
      </c>
      <c r="AB48" s="8">
        <f>AB16+AB26+AB30+AB38+AB44+AB47</f>
        <v>60</v>
      </c>
      <c r="AC48" s="6">
        <f>100/V48*AB48</f>
        <v>36.144578313253014</v>
      </c>
      <c r="AD48" s="8">
        <f>AD16+AD26+AD30+AD38+AD44+AD47</f>
        <v>11</v>
      </c>
      <c r="AE48" s="6">
        <f>100/V48*AD48</f>
        <v>6.6265060240963862</v>
      </c>
      <c r="AF48" s="6">
        <f>100/V48*(X48+Z48+AB48)</f>
        <v>93.373493975903628</v>
      </c>
      <c r="AG48" s="6">
        <f>100/V48*(X48+Z48)</f>
        <v>57.228915662650607</v>
      </c>
      <c r="AH48" s="6">
        <f>100/V48*(5*X48+4*Z48+3*AB48+2*AD48)/100</f>
        <v>3.6626506024096388</v>
      </c>
      <c r="AI48" s="6">
        <f>100/V48*(1*X48+0.64*Z48+0.36*AB48+0.16*AD48)</f>
        <v>56.337349397590366</v>
      </c>
    </row>
  </sheetData>
  <sheetProtection password="A0D5" sheet="1"/>
  <mergeCells count="98">
    <mergeCell ref="R43"/>
    <mergeCell ref="AJ43"/>
    <mergeCell ref="A45:Q45"/>
    <mergeCell ref="S45:AI45"/>
    <mergeCell ref="R46"/>
    <mergeCell ref="AJ46"/>
    <mergeCell ref="R40"/>
    <mergeCell ref="AJ40"/>
    <mergeCell ref="R41"/>
    <mergeCell ref="AJ41"/>
    <mergeCell ref="R42"/>
    <mergeCell ref="AJ42"/>
    <mergeCell ref="R36"/>
    <mergeCell ref="AJ36"/>
    <mergeCell ref="R37"/>
    <mergeCell ref="AJ37"/>
    <mergeCell ref="A39:Q39"/>
    <mergeCell ref="S39:AI39"/>
    <mergeCell ref="R33"/>
    <mergeCell ref="AJ33"/>
    <mergeCell ref="R34"/>
    <mergeCell ref="AJ34"/>
    <mergeCell ref="R35"/>
    <mergeCell ref="AJ35"/>
    <mergeCell ref="R29"/>
    <mergeCell ref="AJ29"/>
    <mergeCell ref="A31:Q31"/>
    <mergeCell ref="S31:AI31"/>
    <mergeCell ref="R32"/>
    <mergeCell ref="AJ32"/>
    <mergeCell ref="R25"/>
    <mergeCell ref="AJ25"/>
    <mergeCell ref="A27:Q27"/>
    <mergeCell ref="S27:AI27"/>
    <mergeCell ref="R28"/>
    <mergeCell ref="AJ28"/>
    <mergeCell ref="R22"/>
    <mergeCell ref="AJ22"/>
    <mergeCell ref="R23"/>
    <mergeCell ref="AJ23"/>
    <mergeCell ref="R24"/>
    <mergeCell ref="AJ24"/>
    <mergeCell ref="R19"/>
    <mergeCell ref="AJ19"/>
    <mergeCell ref="R20"/>
    <mergeCell ref="AJ20"/>
    <mergeCell ref="R21"/>
    <mergeCell ref="AJ21"/>
    <mergeCell ref="R15"/>
    <mergeCell ref="AJ15"/>
    <mergeCell ref="A17:Q17"/>
    <mergeCell ref="S17:AI17"/>
    <mergeCell ref="R18"/>
    <mergeCell ref="AJ18"/>
    <mergeCell ref="R12"/>
    <mergeCell ref="AJ12"/>
    <mergeCell ref="R13"/>
    <mergeCell ref="AJ13"/>
    <mergeCell ref="R14"/>
    <mergeCell ref="AJ14"/>
    <mergeCell ref="AJ9"/>
    <mergeCell ref="R10"/>
    <mergeCell ref="AJ10"/>
    <mergeCell ref="R11"/>
    <mergeCell ref="AJ11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6">
    <cfRule type="cellIs" dxfId="53" priority="3" operator="greaterThan">
      <formula>100</formula>
    </cfRule>
  </conditionalFormatting>
  <conditionalFormatting sqref="E18:E26">
    <cfRule type="cellIs" dxfId="52" priority="9" operator="greaterThan">
      <formula>100</formula>
    </cfRule>
  </conditionalFormatting>
  <conditionalFormatting sqref="E28:E30">
    <cfRule type="cellIs" dxfId="51" priority="15" operator="greaterThan">
      <formula>100</formula>
    </cfRule>
  </conditionalFormatting>
  <conditionalFormatting sqref="E32:E38">
    <cfRule type="cellIs" dxfId="50" priority="21" operator="greaterThan">
      <formula>100</formula>
    </cfRule>
  </conditionalFormatting>
  <conditionalFormatting sqref="E40:E44">
    <cfRule type="cellIs" dxfId="49" priority="27" operator="greaterThan">
      <formula>100</formula>
    </cfRule>
  </conditionalFormatting>
  <conditionalFormatting sqref="E46:E47">
    <cfRule type="cellIs" dxfId="48" priority="33" operator="greaterThan">
      <formula>100</formula>
    </cfRule>
  </conditionalFormatting>
  <conditionalFormatting sqref="R9:R16">
    <cfRule type="cellIs" dxfId="47" priority="1" operator="equal">
      <formula>"Допустимо"</formula>
    </cfRule>
    <cfRule type="cellIs" dxfId="46" priority="2" operator="equal">
      <formula>"Введено не верное количество отметок"</formula>
    </cfRule>
  </conditionalFormatting>
  <conditionalFormatting sqref="R18:R26">
    <cfRule type="cellIs" dxfId="45" priority="7" operator="equal">
      <formula>"Допустимо"</formula>
    </cfRule>
    <cfRule type="cellIs" dxfId="44" priority="8" operator="equal">
      <formula>"Введено не верное количество отметок"</formula>
    </cfRule>
  </conditionalFormatting>
  <conditionalFormatting sqref="R28:R30">
    <cfRule type="cellIs" dxfId="43" priority="13" operator="equal">
      <formula>"Допустимо"</formula>
    </cfRule>
    <cfRule type="cellIs" dxfId="42" priority="14" operator="equal">
      <formula>"Введено не верное количество отметок"</formula>
    </cfRule>
  </conditionalFormatting>
  <conditionalFormatting sqref="R32:R38">
    <cfRule type="cellIs" dxfId="41" priority="19" operator="equal">
      <formula>"Допустимо"</formula>
    </cfRule>
    <cfRule type="cellIs" dxfId="40" priority="20" operator="equal">
      <formula>"Введено не верное количество отметок"</formula>
    </cfRule>
  </conditionalFormatting>
  <conditionalFormatting sqref="R40:R44">
    <cfRule type="cellIs" dxfId="39" priority="25" operator="equal">
      <formula>"Допустимо"</formula>
    </cfRule>
    <cfRule type="cellIs" dxfId="38" priority="26" operator="equal">
      <formula>"Введено не верное количество отметок"</formula>
    </cfRule>
  </conditionalFormatting>
  <conditionalFormatting sqref="R46:R47">
    <cfRule type="cellIs" dxfId="37" priority="31" operator="equal">
      <formula>"Допустимо"</formula>
    </cfRule>
    <cfRule type="cellIs" dxfId="36" priority="32" operator="equal">
      <formula>"Введено не верное количество отметок"</formula>
    </cfRule>
  </conditionalFormatting>
  <conditionalFormatting sqref="W9:W16">
    <cfRule type="cellIs" dxfId="35" priority="6" operator="greaterThan">
      <formula>100</formula>
    </cfRule>
  </conditionalFormatting>
  <conditionalFormatting sqref="W18:W26">
    <cfRule type="cellIs" dxfId="34" priority="12" operator="greaterThan">
      <formula>100</formula>
    </cfRule>
  </conditionalFormatting>
  <conditionalFormatting sqref="W28:W30">
    <cfRule type="cellIs" dxfId="33" priority="18" operator="greaterThan">
      <formula>100</formula>
    </cfRule>
  </conditionalFormatting>
  <conditionalFormatting sqref="W32:W38">
    <cfRule type="cellIs" dxfId="32" priority="24" operator="greaterThan">
      <formula>100</formula>
    </cfRule>
  </conditionalFormatting>
  <conditionalFormatting sqref="W40:W44">
    <cfRule type="cellIs" dxfId="31" priority="30" operator="greaterThan">
      <formula>100</formula>
    </cfRule>
  </conditionalFormatting>
  <conditionalFormatting sqref="W46:W47">
    <cfRule type="cellIs" dxfId="30" priority="36" operator="greaterThan">
      <formula>100</formula>
    </cfRule>
  </conditionalFormatting>
  <conditionalFormatting sqref="AJ9:AJ16">
    <cfRule type="cellIs" dxfId="29" priority="4" operator="equal">
      <formula>"Допустимо"</formula>
    </cfRule>
    <cfRule type="cellIs" dxfId="28" priority="5" operator="equal">
      <formula>"Введено не верное количество отметок"</formula>
    </cfRule>
  </conditionalFormatting>
  <conditionalFormatting sqref="AJ18:AJ26">
    <cfRule type="cellIs" dxfId="27" priority="10" operator="equal">
      <formula>"Допустимо"</formula>
    </cfRule>
    <cfRule type="cellIs" dxfId="26" priority="11" operator="equal">
      <formula>"Введено не верное количество отметок"</formula>
    </cfRule>
  </conditionalFormatting>
  <conditionalFormatting sqref="AJ28:AJ30">
    <cfRule type="cellIs" dxfId="25" priority="17" operator="equal">
      <formula>"Введено не верное количество отметок"</formula>
    </cfRule>
    <cfRule type="cellIs" dxfId="24" priority="16" operator="equal">
      <formula>"Допустимо"</formula>
    </cfRule>
  </conditionalFormatting>
  <conditionalFormatting sqref="AJ32:AJ38">
    <cfRule type="cellIs" dxfId="23" priority="22" operator="equal">
      <formula>"Допустимо"</formula>
    </cfRule>
    <cfRule type="cellIs" dxfId="22" priority="23" operator="equal">
      <formula>"Введено не верное количество отметок"</formula>
    </cfRule>
  </conditionalFormatting>
  <conditionalFormatting sqref="AJ40:AJ44">
    <cfRule type="cellIs" dxfId="21" priority="28" operator="equal">
      <formula>"Допустимо"</formula>
    </cfRule>
    <cfRule type="cellIs" dxfId="20" priority="29" operator="equal">
      <formula>"Введено не верное количество отметок"</formula>
    </cfRule>
  </conditionalFormatting>
  <conditionalFormatting sqref="AJ46:AJ47">
    <cfRule type="cellIs" dxfId="19" priority="34" operator="equal">
      <formula>"Допустимо"</formula>
    </cfRule>
    <cfRule type="cellIs" dxfId="18" priority="35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17"/>
  <sheetViews>
    <sheetView zoomScale="60" zoomScaleNormal="60" workbookViewId="0">
      <selection activeCell="P34" sqref="P34"/>
    </sheetView>
  </sheetViews>
  <sheetFormatPr defaultRowHeight="14.25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  <col min="19" max="20" width="1" customWidth="1"/>
    <col min="21" max="21" width="15" customWidth="1"/>
    <col min="22" max="22" width="16" customWidth="1"/>
    <col min="23" max="23" width="17" customWidth="1"/>
    <col min="32" max="32" width="16" customWidth="1"/>
    <col min="33" max="33" width="17" customWidth="1"/>
    <col min="34" max="35" width="12" customWidth="1"/>
    <col min="36" max="36" width="15" customWidth="1"/>
  </cols>
  <sheetData>
    <row r="2" spans="1:36" ht="35.1" customHeight="1">
      <c r="A2" s="36" t="s">
        <v>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  <c r="L2" s="36" t="s">
        <v>0</v>
      </c>
      <c r="M2" s="36" t="s">
        <v>0</v>
      </c>
      <c r="N2" s="36" t="s">
        <v>0</v>
      </c>
      <c r="O2" s="36" t="s">
        <v>0</v>
      </c>
      <c r="P2" s="36" t="s">
        <v>0</v>
      </c>
      <c r="Q2" s="36" t="s">
        <v>0</v>
      </c>
      <c r="R2" s="36" t="s">
        <v>0</v>
      </c>
      <c r="S2" s="36" t="s">
        <v>0</v>
      </c>
      <c r="T2" s="36" t="s">
        <v>0</v>
      </c>
      <c r="U2" s="36" t="s">
        <v>0</v>
      </c>
      <c r="V2" s="36" t="s">
        <v>0</v>
      </c>
      <c r="W2" s="36" t="s">
        <v>0</v>
      </c>
      <c r="X2" s="36" t="s">
        <v>0</v>
      </c>
      <c r="Y2" s="36" t="s">
        <v>0</v>
      </c>
      <c r="Z2" s="36" t="s">
        <v>0</v>
      </c>
      <c r="AA2" s="36" t="s">
        <v>0</v>
      </c>
      <c r="AB2" s="36" t="s">
        <v>0</v>
      </c>
      <c r="AC2" s="36" t="s">
        <v>0</v>
      </c>
      <c r="AD2" s="36" t="s">
        <v>0</v>
      </c>
      <c r="AE2" s="36" t="s">
        <v>0</v>
      </c>
      <c r="AF2" s="36" t="s">
        <v>0</v>
      </c>
      <c r="AG2" s="36" t="s">
        <v>0</v>
      </c>
      <c r="AH2" s="36" t="s">
        <v>0</v>
      </c>
      <c r="AI2" s="36" t="s">
        <v>0</v>
      </c>
      <c r="AJ2" s="36" t="s">
        <v>0</v>
      </c>
    </row>
    <row r="3" spans="1:36" ht="35.1" customHeight="1">
      <c r="A3" s="36" t="s">
        <v>1</v>
      </c>
      <c r="B3" s="36" t="s">
        <v>1</v>
      </c>
      <c r="C3" s="36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36" t="s">
        <v>1</v>
      </c>
      <c r="K3" s="36" t="s">
        <v>1</v>
      </c>
      <c r="L3" s="36" t="s">
        <v>1</v>
      </c>
      <c r="M3" s="36" t="s">
        <v>1</v>
      </c>
      <c r="N3" s="36" t="s">
        <v>1</v>
      </c>
      <c r="O3" s="36" t="s">
        <v>1</v>
      </c>
      <c r="P3" s="36" t="s">
        <v>1</v>
      </c>
      <c r="Q3" s="36" t="s">
        <v>1</v>
      </c>
      <c r="R3" s="36" t="s">
        <v>1</v>
      </c>
      <c r="S3" s="36" t="s">
        <v>1</v>
      </c>
      <c r="T3" s="36" t="s">
        <v>1</v>
      </c>
      <c r="U3" s="36" t="s">
        <v>1</v>
      </c>
      <c r="V3" s="36" t="s">
        <v>1</v>
      </c>
      <c r="W3" s="36" t="s">
        <v>1</v>
      </c>
      <c r="X3" s="36" t="s">
        <v>1</v>
      </c>
      <c r="Y3" s="36" t="s">
        <v>1</v>
      </c>
      <c r="Z3" s="36" t="s">
        <v>1</v>
      </c>
      <c r="AA3" s="36" t="s">
        <v>1</v>
      </c>
      <c r="AB3" s="36" t="s">
        <v>1</v>
      </c>
      <c r="AC3" s="36" t="s">
        <v>1</v>
      </c>
      <c r="AD3" s="36" t="s">
        <v>1</v>
      </c>
      <c r="AE3" s="36" t="s">
        <v>1</v>
      </c>
      <c r="AF3" s="36" t="s">
        <v>1</v>
      </c>
      <c r="AG3" s="36" t="s">
        <v>1</v>
      </c>
      <c r="AH3" s="36" t="s">
        <v>1</v>
      </c>
      <c r="AI3" s="36" t="s">
        <v>1</v>
      </c>
      <c r="AJ3" s="36" t="s">
        <v>1</v>
      </c>
    </row>
    <row r="4" spans="1:36">
      <c r="A4" s="35" t="s">
        <v>2</v>
      </c>
      <c r="B4" s="35" t="s">
        <v>3</v>
      </c>
      <c r="C4" s="35" t="s">
        <v>4</v>
      </c>
      <c r="D4" s="35" t="s">
        <v>5</v>
      </c>
      <c r="E4" s="35" t="s">
        <v>5</v>
      </c>
      <c r="F4" s="35" t="s">
        <v>6</v>
      </c>
      <c r="G4" s="35" t="s">
        <v>6</v>
      </c>
      <c r="H4" s="35" t="s">
        <v>6</v>
      </c>
      <c r="I4" s="35" t="s">
        <v>6</v>
      </c>
      <c r="J4" s="35" t="s">
        <v>6</v>
      </c>
      <c r="K4" s="35" t="s">
        <v>6</v>
      </c>
      <c r="L4" s="35" t="s">
        <v>6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4" t="s">
        <v>11</v>
      </c>
      <c r="S4" s="7"/>
      <c r="T4" s="7"/>
      <c r="U4" s="35" t="s">
        <v>4</v>
      </c>
      <c r="V4" s="35" t="s">
        <v>5</v>
      </c>
      <c r="W4" s="35" t="s">
        <v>5</v>
      </c>
      <c r="X4" s="35" t="s">
        <v>6</v>
      </c>
      <c r="Y4" s="35" t="s">
        <v>6</v>
      </c>
      <c r="Z4" s="35" t="s">
        <v>6</v>
      </c>
      <c r="AA4" s="35" t="s">
        <v>6</v>
      </c>
      <c r="AB4" s="35" t="s">
        <v>6</v>
      </c>
      <c r="AC4" s="35" t="s">
        <v>6</v>
      </c>
      <c r="AD4" s="35" t="s">
        <v>6</v>
      </c>
      <c r="AE4" s="35" t="s">
        <v>6</v>
      </c>
      <c r="AF4" s="35" t="s">
        <v>7</v>
      </c>
      <c r="AG4" s="35" t="s">
        <v>8</v>
      </c>
      <c r="AH4" s="35" t="s">
        <v>9</v>
      </c>
      <c r="AI4" s="35" t="s">
        <v>10</v>
      </c>
      <c r="AJ4" s="34" t="s">
        <v>11</v>
      </c>
    </row>
    <row r="5" spans="1:36">
      <c r="A5" s="35" t="s">
        <v>2</v>
      </c>
      <c r="B5" s="35" t="s">
        <v>3</v>
      </c>
      <c r="C5" s="35" t="s">
        <v>4</v>
      </c>
      <c r="D5" s="35" t="s">
        <v>5</v>
      </c>
      <c r="E5" s="35" t="s">
        <v>5</v>
      </c>
      <c r="F5" s="35" t="s">
        <v>12</v>
      </c>
      <c r="G5" s="35" t="s">
        <v>12</v>
      </c>
      <c r="H5" s="35" t="s">
        <v>13</v>
      </c>
      <c r="I5" s="35" t="s">
        <v>13</v>
      </c>
      <c r="J5" s="35" t="s">
        <v>14</v>
      </c>
      <c r="K5" s="35" t="s">
        <v>14</v>
      </c>
      <c r="L5" s="35" t="s">
        <v>15</v>
      </c>
      <c r="M5" s="35" t="s">
        <v>15</v>
      </c>
      <c r="N5" s="35" t="s">
        <v>7</v>
      </c>
      <c r="O5" s="35" t="s">
        <v>8</v>
      </c>
      <c r="P5" s="35" t="s">
        <v>9</v>
      </c>
      <c r="Q5" s="35" t="s">
        <v>10</v>
      </c>
      <c r="R5" s="34" t="s">
        <v>11</v>
      </c>
      <c r="S5" s="7"/>
      <c r="T5" s="7"/>
      <c r="U5" s="35" t="s">
        <v>4</v>
      </c>
      <c r="V5" s="35" t="s">
        <v>5</v>
      </c>
      <c r="W5" s="35" t="s">
        <v>5</v>
      </c>
      <c r="X5" s="35" t="s">
        <v>12</v>
      </c>
      <c r="Y5" s="35" t="s">
        <v>12</v>
      </c>
      <c r="Z5" s="35" t="s">
        <v>13</v>
      </c>
      <c r="AA5" s="35" t="s">
        <v>13</v>
      </c>
      <c r="AB5" s="35" t="s">
        <v>14</v>
      </c>
      <c r="AC5" s="35" t="s">
        <v>14</v>
      </c>
      <c r="AD5" s="35" t="s">
        <v>15</v>
      </c>
      <c r="AE5" s="35" t="s">
        <v>15</v>
      </c>
      <c r="AF5" s="35" t="s">
        <v>7</v>
      </c>
      <c r="AG5" s="35" t="s">
        <v>8</v>
      </c>
      <c r="AH5" s="35" t="s">
        <v>9</v>
      </c>
      <c r="AI5" s="35" t="s">
        <v>10</v>
      </c>
      <c r="AJ5" s="34" t="s">
        <v>11</v>
      </c>
    </row>
    <row r="6" spans="1:36" ht="15.75">
      <c r="A6" s="35" t="s">
        <v>2</v>
      </c>
      <c r="B6" s="35" t="s">
        <v>3</v>
      </c>
      <c r="C6" s="35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35" t="s">
        <v>7</v>
      </c>
      <c r="O6" s="35" t="s">
        <v>8</v>
      </c>
      <c r="P6" s="35" t="s">
        <v>9</v>
      </c>
      <c r="Q6" s="35" t="s">
        <v>10</v>
      </c>
      <c r="R6" s="34" t="s">
        <v>11</v>
      </c>
      <c r="S6" s="7"/>
      <c r="T6" s="7"/>
      <c r="U6" s="35" t="s">
        <v>4</v>
      </c>
      <c r="V6" s="1" t="s">
        <v>16</v>
      </c>
      <c r="W6" s="1" t="s">
        <v>17</v>
      </c>
      <c r="X6" s="1" t="s">
        <v>16</v>
      </c>
      <c r="Y6" s="1" t="s">
        <v>17</v>
      </c>
      <c r="Z6" s="1" t="s">
        <v>16</v>
      </c>
      <c r="AA6" s="1" t="s">
        <v>17</v>
      </c>
      <c r="AB6" s="1" t="s">
        <v>16</v>
      </c>
      <c r="AC6" s="1" t="s">
        <v>17</v>
      </c>
      <c r="AD6" s="1" t="s">
        <v>16</v>
      </c>
      <c r="AE6" s="1" t="s">
        <v>17</v>
      </c>
      <c r="AF6" s="35" t="s">
        <v>7</v>
      </c>
      <c r="AG6" s="35" t="s">
        <v>8</v>
      </c>
      <c r="AH6" s="35" t="s">
        <v>9</v>
      </c>
      <c r="AI6" s="35" t="s">
        <v>10</v>
      </c>
      <c r="AJ6" s="34" t="s">
        <v>11</v>
      </c>
    </row>
    <row r="7" spans="1:36">
      <c r="A7" s="37" t="s">
        <v>18</v>
      </c>
      <c r="B7" s="37" t="s">
        <v>18</v>
      </c>
      <c r="C7" s="37" t="s">
        <v>18</v>
      </c>
      <c r="D7" s="37" t="s">
        <v>18</v>
      </c>
      <c r="E7" s="37" t="s">
        <v>18</v>
      </c>
      <c r="F7" s="37" t="s">
        <v>18</v>
      </c>
      <c r="G7" s="37" t="s">
        <v>18</v>
      </c>
      <c r="H7" s="37" t="s">
        <v>18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37" t="s">
        <v>18</v>
      </c>
      <c r="O7" s="37" t="s">
        <v>18</v>
      </c>
      <c r="P7" s="37" t="s">
        <v>18</v>
      </c>
      <c r="Q7" s="37" t="s">
        <v>18</v>
      </c>
      <c r="S7" s="37" t="s">
        <v>19</v>
      </c>
      <c r="T7" s="37" t="s">
        <v>19</v>
      </c>
      <c r="U7" s="37" t="s">
        <v>19</v>
      </c>
      <c r="V7" s="37" t="s">
        <v>19</v>
      </c>
      <c r="W7" s="37" t="s">
        <v>19</v>
      </c>
      <c r="X7" s="37" t="s">
        <v>19</v>
      </c>
      <c r="Y7" s="37" t="s">
        <v>19</v>
      </c>
      <c r="Z7" s="37" t="s">
        <v>19</v>
      </c>
      <c r="AA7" s="37" t="s">
        <v>19</v>
      </c>
      <c r="AB7" s="37" t="s">
        <v>19</v>
      </c>
      <c r="AC7" s="37" t="s">
        <v>19</v>
      </c>
      <c r="AD7" s="37" t="s">
        <v>19</v>
      </c>
      <c r="AE7" s="37" t="s">
        <v>19</v>
      </c>
      <c r="AF7" s="37" t="s">
        <v>19</v>
      </c>
      <c r="AG7" s="37" t="s">
        <v>19</v>
      </c>
      <c r="AH7" s="37" t="s">
        <v>19</v>
      </c>
      <c r="AI7" s="37" t="s">
        <v>19</v>
      </c>
    </row>
    <row r="8" spans="1:36">
      <c r="A8" s="38" t="s">
        <v>20</v>
      </c>
      <c r="B8" s="38" t="s">
        <v>20</v>
      </c>
      <c r="C8" s="39" t="s">
        <v>20</v>
      </c>
      <c r="D8" s="38" t="s">
        <v>20</v>
      </c>
      <c r="E8" s="38" t="s">
        <v>20</v>
      </c>
      <c r="F8" s="39" t="s">
        <v>20</v>
      </c>
      <c r="G8" s="38" t="s">
        <v>20</v>
      </c>
      <c r="H8" s="39" t="s">
        <v>20</v>
      </c>
      <c r="I8" s="38" t="s">
        <v>20</v>
      </c>
      <c r="J8" s="39" t="s">
        <v>20</v>
      </c>
      <c r="K8" s="38" t="s">
        <v>20</v>
      </c>
      <c r="L8" s="39" t="s">
        <v>20</v>
      </c>
      <c r="M8" s="38" t="s">
        <v>20</v>
      </c>
      <c r="N8" s="38" t="s">
        <v>20</v>
      </c>
      <c r="O8" s="38" t="s">
        <v>20</v>
      </c>
      <c r="P8" s="38" t="s">
        <v>20</v>
      </c>
      <c r="Q8" s="38" t="s">
        <v>20</v>
      </c>
      <c r="S8" s="38" t="s">
        <v>21</v>
      </c>
      <c r="T8" s="38" t="s">
        <v>21</v>
      </c>
      <c r="U8" s="38" t="s">
        <v>21</v>
      </c>
      <c r="V8" s="38" t="s">
        <v>21</v>
      </c>
      <c r="W8" s="38" t="s">
        <v>21</v>
      </c>
      <c r="X8" s="39" t="s">
        <v>21</v>
      </c>
      <c r="Y8" s="38" t="s">
        <v>21</v>
      </c>
      <c r="Z8" s="39" t="s">
        <v>21</v>
      </c>
      <c r="AA8" s="38" t="s">
        <v>21</v>
      </c>
      <c r="AB8" s="39" t="s">
        <v>21</v>
      </c>
      <c r="AC8" s="38" t="s">
        <v>21</v>
      </c>
      <c r="AD8" s="39" t="s">
        <v>21</v>
      </c>
      <c r="AE8" s="38" t="s">
        <v>21</v>
      </c>
      <c r="AF8" s="38" t="s">
        <v>21</v>
      </c>
      <c r="AG8" s="38" t="s">
        <v>21</v>
      </c>
      <c r="AH8" s="38" t="s">
        <v>21</v>
      </c>
      <c r="AI8" s="38" t="s">
        <v>21</v>
      </c>
    </row>
    <row r="9" spans="1:36" ht="31.5">
      <c r="A9" s="2">
        <v>1</v>
      </c>
      <c r="B9" s="3" t="s">
        <v>172</v>
      </c>
      <c r="C9" s="9">
        <v>20</v>
      </c>
      <c r="D9" s="4">
        <f>F9+H9+J9+L9</f>
        <v>18</v>
      </c>
      <c r="E9" s="5">
        <f>100/C9*D9</f>
        <v>90</v>
      </c>
      <c r="F9" s="9">
        <v>8</v>
      </c>
      <c r="G9" s="5">
        <f>100/D9*F9</f>
        <v>44.444444444444443</v>
      </c>
      <c r="H9" s="9">
        <v>3</v>
      </c>
      <c r="I9" s="5">
        <f>100/D9*H9</f>
        <v>16.666666666666664</v>
      </c>
      <c r="J9" s="9">
        <v>6</v>
      </c>
      <c r="K9" s="5">
        <f>100/D9*J9</f>
        <v>33.333333333333329</v>
      </c>
      <c r="L9" s="9">
        <v>1</v>
      </c>
      <c r="M9" s="5">
        <f>100/D9*L9</f>
        <v>5.5555555555555554</v>
      </c>
      <c r="N9" s="6">
        <f>100/D9*(F9+H9+J9)</f>
        <v>94.444444444444443</v>
      </c>
      <c r="O9" s="6">
        <f>100/D9*(F9+H9)</f>
        <v>61.111111111111107</v>
      </c>
      <c r="P9" s="6">
        <f>100/D9*(5*F9+4*H9+3*J9+2*L9)/100</f>
        <v>4</v>
      </c>
      <c r="Q9" s="6">
        <f>100/D9*(1*F9+0.64*H9+0.36*J9+0.16*L9)</f>
        <v>68</v>
      </c>
      <c r="R9" s="40" t="str">
        <f>IF(C9&lt;D9,"Введено не верное количество отметок","Допустимо")</f>
        <v>Допустимо</v>
      </c>
      <c r="S9" s="7"/>
      <c r="T9" s="7"/>
      <c r="U9" s="4">
        <f>C9</f>
        <v>20</v>
      </c>
      <c r="V9" s="4">
        <f>X9+Z9+AB9+AD9</f>
        <v>18</v>
      </c>
      <c r="W9" s="5">
        <f>100/U9*V9</f>
        <v>90</v>
      </c>
      <c r="X9" s="9">
        <v>6</v>
      </c>
      <c r="Y9" s="5">
        <f>100/V9*X9</f>
        <v>33.333333333333329</v>
      </c>
      <c r="Z9" s="9">
        <v>8</v>
      </c>
      <c r="AA9" s="5">
        <f>100/V9*Z9</f>
        <v>44.444444444444443</v>
      </c>
      <c r="AB9" s="9">
        <v>3</v>
      </c>
      <c r="AC9" s="5">
        <f>100/V9*AB9</f>
        <v>16.666666666666664</v>
      </c>
      <c r="AD9" s="9">
        <v>1</v>
      </c>
      <c r="AE9" s="5">
        <f>100/V9*AD9</f>
        <v>5.5555555555555554</v>
      </c>
      <c r="AF9" s="6">
        <f>100/V9*(X9+Z9+AB9)</f>
        <v>94.444444444444443</v>
      </c>
      <c r="AG9" s="6">
        <f>100/V9*(X9+Z9)</f>
        <v>77.777777777777771</v>
      </c>
      <c r="AH9" s="6">
        <f>100/V9*(5*X9+4*Z9+3*AB9+2*AD9)/100</f>
        <v>4.0555555555555554</v>
      </c>
      <c r="AI9" s="6">
        <f>100/V9*(1*X9+0.64*Z9+0.36*AB9+0.16*AD9)</f>
        <v>68.666666666666671</v>
      </c>
      <c r="AJ9" s="40" t="str">
        <f>IF(U9&lt;V9,"Введено не верное количество отметок","Допустимо")</f>
        <v>Допустимо</v>
      </c>
    </row>
    <row r="10" spans="1:36" ht="15.75">
      <c r="A10" s="7"/>
      <c r="B10" s="1" t="s">
        <v>37</v>
      </c>
      <c r="C10" s="8">
        <f>SUM(C9:C9)</f>
        <v>20</v>
      </c>
      <c r="D10" s="8">
        <f>SUM(D9:D9)</f>
        <v>18</v>
      </c>
      <c r="E10" s="6">
        <f>100/C10*D10</f>
        <v>90</v>
      </c>
      <c r="F10" s="8">
        <f>SUM(F9:F9)</f>
        <v>8</v>
      </c>
      <c r="G10" s="6">
        <f>100/D10*F10</f>
        <v>44.444444444444443</v>
      </c>
      <c r="H10" s="8">
        <f>SUM(H9:H9)</f>
        <v>3</v>
      </c>
      <c r="I10" s="6">
        <f>100/D10*H10</f>
        <v>16.666666666666664</v>
      </c>
      <c r="J10" s="8">
        <f>SUM(J9:J9)</f>
        <v>6</v>
      </c>
      <c r="K10" s="6">
        <f>100/D10*J10</f>
        <v>33.333333333333329</v>
      </c>
      <c r="L10" s="8">
        <f>SUM(L9:L9)</f>
        <v>1</v>
      </c>
      <c r="M10" s="6">
        <f>100/D10*L10</f>
        <v>5.5555555555555554</v>
      </c>
      <c r="N10" s="6">
        <f>100/D10*(F10+H10+J10)</f>
        <v>94.444444444444443</v>
      </c>
      <c r="O10" s="6">
        <f>100/D10*(F10+H10)</f>
        <v>61.111111111111107</v>
      </c>
      <c r="P10" s="6">
        <f>100/D10*(5*F10+4*H10+3*J10+2*L10)/100</f>
        <v>4</v>
      </c>
      <c r="Q10" s="6">
        <f>100/D10*(1*F10+0.64*H10+0.36*J10+0.16*L10)</f>
        <v>68</v>
      </c>
      <c r="S10" s="7"/>
      <c r="T10" s="7"/>
      <c r="U10" s="8">
        <f>SUM(U9:U9)</f>
        <v>20</v>
      </c>
      <c r="V10" s="8">
        <f>SUM(V9:V9)</f>
        <v>18</v>
      </c>
      <c r="W10" s="6">
        <f>100/U10*V10</f>
        <v>90</v>
      </c>
      <c r="X10" s="8">
        <f>SUM(X9:X9)</f>
        <v>6</v>
      </c>
      <c r="Y10" s="6">
        <f>100/V10*X10</f>
        <v>33.333333333333329</v>
      </c>
      <c r="Z10" s="8">
        <f>SUM(Z9:Z9)</f>
        <v>8</v>
      </c>
      <c r="AA10" s="6">
        <f>100/V10*Z10</f>
        <v>44.444444444444443</v>
      </c>
      <c r="AB10" s="8">
        <f>SUM(AB9:AB9)</f>
        <v>3</v>
      </c>
      <c r="AC10" s="6">
        <f>100/V10*AB10</f>
        <v>16.666666666666664</v>
      </c>
      <c r="AD10" s="8">
        <f>SUM(AD9:AD9)</f>
        <v>1</v>
      </c>
      <c r="AE10" s="6">
        <f>100/V10*AD10</f>
        <v>5.5555555555555554</v>
      </c>
      <c r="AF10" s="6">
        <f>100/V10*(X10+Z10+AB10)</f>
        <v>94.444444444444443</v>
      </c>
      <c r="AG10" s="6">
        <f>100/V10*(X10+Z10)</f>
        <v>77.777777777777771</v>
      </c>
      <c r="AH10" s="6">
        <f>100/V10*(5*X10+4*Z10+3*AB10+2*AD10)/100</f>
        <v>4.0555555555555554</v>
      </c>
      <c r="AI10" s="6">
        <f>100/V10*(1*X10+0.64*Z10+0.36*AB10+0.16*AD10)</f>
        <v>68.666666666666671</v>
      </c>
    </row>
    <row r="11" spans="1:36">
      <c r="A11" s="38" t="s">
        <v>77</v>
      </c>
      <c r="B11" s="38" t="s">
        <v>77</v>
      </c>
      <c r="C11" s="39" t="s">
        <v>77</v>
      </c>
      <c r="D11" s="38" t="s">
        <v>77</v>
      </c>
      <c r="E11" s="38" t="s">
        <v>77</v>
      </c>
      <c r="F11" s="39" t="s">
        <v>77</v>
      </c>
      <c r="G11" s="38" t="s">
        <v>77</v>
      </c>
      <c r="H11" s="39" t="s">
        <v>77</v>
      </c>
      <c r="I11" s="38" t="s">
        <v>77</v>
      </c>
      <c r="J11" s="39" t="s">
        <v>77</v>
      </c>
      <c r="K11" s="38" t="s">
        <v>77</v>
      </c>
      <c r="L11" s="39" t="s">
        <v>77</v>
      </c>
      <c r="M11" s="38" t="s">
        <v>77</v>
      </c>
      <c r="N11" s="38" t="s">
        <v>77</v>
      </c>
      <c r="O11" s="38" t="s">
        <v>77</v>
      </c>
      <c r="P11" s="38" t="s">
        <v>77</v>
      </c>
      <c r="Q11" s="38" t="s">
        <v>77</v>
      </c>
      <c r="S11" s="38" t="s">
        <v>21</v>
      </c>
      <c r="T11" s="38" t="s">
        <v>21</v>
      </c>
      <c r="U11" s="38" t="s">
        <v>21</v>
      </c>
      <c r="V11" s="38" t="s">
        <v>21</v>
      </c>
      <c r="W11" s="38" t="s">
        <v>21</v>
      </c>
      <c r="X11" s="39" t="s">
        <v>21</v>
      </c>
      <c r="Y11" s="38" t="s">
        <v>21</v>
      </c>
      <c r="Z11" s="39" t="s">
        <v>21</v>
      </c>
      <c r="AA11" s="38" t="s">
        <v>21</v>
      </c>
      <c r="AB11" s="39" t="s">
        <v>21</v>
      </c>
      <c r="AC11" s="38" t="s">
        <v>21</v>
      </c>
      <c r="AD11" s="39" t="s">
        <v>21</v>
      </c>
      <c r="AE11" s="38" t="s">
        <v>21</v>
      </c>
      <c r="AF11" s="38" t="s">
        <v>21</v>
      </c>
      <c r="AG11" s="38" t="s">
        <v>21</v>
      </c>
      <c r="AH11" s="38" t="s">
        <v>21</v>
      </c>
      <c r="AI11" s="38" t="s">
        <v>21</v>
      </c>
    </row>
    <row r="12" spans="1:36" ht="63">
      <c r="A12" s="2">
        <v>2</v>
      </c>
      <c r="B12" s="3" t="s">
        <v>173</v>
      </c>
      <c r="C12" s="9">
        <v>12</v>
      </c>
      <c r="D12" s="4">
        <f>F12+H12+J12+L12</f>
        <v>12</v>
      </c>
      <c r="E12" s="5">
        <f>100/C12*D12</f>
        <v>100</v>
      </c>
      <c r="F12" s="31">
        <v>4</v>
      </c>
      <c r="G12" s="5">
        <f>100/D12*F12</f>
        <v>33.333333333333336</v>
      </c>
      <c r="H12" s="9">
        <v>5</v>
      </c>
      <c r="I12" s="5">
        <f>100/D12*H12</f>
        <v>41.666666666666671</v>
      </c>
      <c r="J12" s="9">
        <v>3</v>
      </c>
      <c r="K12" s="5">
        <f>100/D12*J12</f>
        <v>25</v>
      </c>
      <c r="L12" s="9">
        <v>0</v>
      </c>
      <c r="M12" s="5">
        <f>100/D12*L12</f>
        <v>0</v>
      </c>
      <c r="N12" s="6">
        <f>100/D12*(F12+H12+J12)</f>
        <v>100</v>
      </c>
      <c r="O12" s="6">
        <f>100/D12*(F12+H12)</f>
        <v>75</v>
      </c>
      <c r="P12" s="6">
        <f>100/D12*(5*F12+4*H12+3*J12+2*L12)/100</f>
        <v>4.0833333333333339</v>
      </c>
      <c r="Q12" s="6">
        <f>100/D12*(1*F12+0.64*H12+0.36*J12+0.16*L12)</f>
        <v>69.000000000000014</v>
      </c>
      <c r="R12" s="40" t="str">
        <f>IF(C12&lt;D12,"Введено не верное количество отметок","Допустимо")</f>
        <v>Допустимо</v>
      </c>
      <c r="S12" s="7"/>
      <c r="T12" s="7"/>
      <c r="U12" s="4">
        <f>C12</f>
        <v>12</v>
      </c>
      <c r="V12" s="4">
        <f>X12+Z12+AB12+AD12</f>
        <v>12</v>
      </c>
      <c r="W12" s="5">
        <f>100/U12*V12</f>
        <v>100</v>
      </c>
      <c r="X12" s="9">
        <v>6</v>
      </c>
      <c r="Y12" s="5">
        <f>100/V12*X12</f>
        <v>50</v>
      </c>
      <c r="Z12" s="9">
        <v>4</v>
      </c>
      <c r="AA12" s="5">
        <f>100/V12*Z12</f>
        <v>33.333333333333336</v>
      </c>
      <c r="AB12" s="9">
        <v>2</v>
      </c>
      <c r="AC12" s="5">
        <f>100/V12*AB12</f>
        <v>16.666666666666668</v>
      </c>
      <c r="AD12" s="9">
        <v>0</v>
      </c>
      <c r="AE12" s="5">
        <f>100/V12*AD12</f>
        <v>0</v>
      </c>
      <c r="AF12" s="6">
        <f>100/V12*(X12+Z12+AB12)</f>
        <v>100</v>
      </c>
      <c r="AG12" s="6">
        <f>100/V12*(X12+Z12)</f>
        <v>83.333333333333343</v>
      </c>
      <c r="AH12" s="6">
        <f>100/V12*(5*X12+4*Z12+3*AB12+2*AD12)/100</f>
        <v>4.3333333333333339</v>
      </c>
      <c r="AI12" s="6">
        <f>100/V12*(1*X12+0.64*Z12+0.36*AB12+0.16*AD12)</f>
        <v>77.333333333333343</v>
      </c>
      <c r="AJ12" s="40" t="str">
        <f>IF(U12&lt;V12,"Введено не верное количество отметок","Допустимо")</f>
        <v>Допустимо</v>
      </c>
    </row>
    <row r="13" spans="1:36" ht="15.75">
      <c r="A13" s="7"/>
      <c r="B13" s="1" t="s">
        <v>98</v>
      </c>
      <c r="C13" s="8">
        <f>SUM(C12:C12)</f>
        <v>12</v>
      </c>
      <c r="D13" s="8">
        <f>SUM(D12:D12)</f>
        <v>12</v>
      </c>
      <c r="E13" s="6">
        <f>100/C13*D13</f>
        <v>100</v>
      </c>
      <c r="F13" s="8">
        <f>SUM(F12:F12)</f>
        <v>4</v>
      </c>
      <c r="G13" s="6">
        <f>100/D13*F13</f>
        <v>33.333333333333336</v>
      </c>
      <c r="H13" s="8">
        <f>SUM(H12:H12)</f>
        <v>5</v>
      </c>
      <c r="I13" s="6">
        <f>100/D13*H13</f>
        <v>41.666666666666671</v>
      </c>
      <c r="J13" s="8">
        <f>SUM(J12:J12)</f>
        <v>3</v>
      </c>
      <c r="K13" s="6">
        <f>100/D13*J13</f>
        <v>25</v>
      </c>
      <c r="L13" s="8">
        <f>SUM(L12:L12)</f>
        <v>0</v>
      </c>
      <c r="M13" s="6">
        <f>100/D13*L13</f>
        <v>0</v>
      </c>
      <c r="N13" s="6">
        <f>100/D13*(F13+H13+J13)</f>
        <v>100</v>
      </c>
      <c r="O13" s="6">
        <f>100/D13*(F13+H13)</f>
        <v>75</v>
      </c>
      <c r="P13" s="6">
        <f>100/D13*(5*F13+4*H13+3*J13+2*L13)/100</f>
        <v>4.0833333333333339</v>
      </c>
      <c r="Q13" s="6">
        <f>100/D13*(1*F13+0.64*H13+0.36*J13+0.16*L13)</f>
        <v>69.000000000000014</v>
      </c>
      <c r="S13" s="7"/>
      <c r="T13" s="7"/>
      <c r="U13" s="8">
        <f>SUM(U12:U12)</f>
        <v>12</v>
      </c>
      <c r="V13" s="8">
        <f>SUM(V12:V12)</f>
        <v>12</v>
      </c>
      <c r="W13" s="6">
        <f>100/U13*V13</f>
        <v>100</v>
      </c>
      <c r="X13" s="8">
        <f>SUM(X12:X12)</f>
        <v>6</v>
      </c>
      <c r="Y13" s="6">
        <f>100/V13*X13</f>
        <v>50</v>
      </c>
      <c r="Z13" s="8">
        <f>SUM(Z12:Z12)</f>
        <v>4</v>
      </c>
      <c r="AA13" s="6">
        <f>100/V13*Z13</f>
        <v>33.333333333333336</v>
      </c>
      <c r="AB13" s="8">
        <f>SUM(AB12:AB12)</f>
        <v>2</v>
      </c>
      <c r="AC13" s="6">
        <f>100/V13*AB13</f>
        <v>16.666666666666668</v>
      </c>
      <c r="AD13" s="8">
        <f>SUM(AD12:AD12)</f>
        <v>0</v>
      </c>
      <c r="AE13" s="6">
        <f>100/V13*AD13</f>
        <v>0</v>
      </c>
      <c r="AF13" s="6">
        <f>100/V13*(X13+Z13+AB13)</f>
        <v>100</v>
      </c>
      <c r="AG13" s="6">
        <f>100/V13*(X13+Z13)</f>
        <v>83.333333333333343</v>
      </c>
      <c r="AH13" s="6">
        <f>100/V13*(5*X13+4*Z13+3*AB13+2*AD13)/100</f>
        <v>4.3333333333333339</v>
      </c>
      <c r="AI13" s="6">
        <f>100/V13*(1*X13+0.64*Z13+0.36*AB13+0.16*AD13)</f>
        <v>77.333333333333343</v>
      </c>
    </row>
    <row r="14" spans="1:36">
      <c r="A14" s="38" t="s">
        <v>144</v>
      </c>
      <c r="B14" s="38" t="s">
        <v>144</v>
      </c>
      <c r="C14" s="39" t="s">
        <v>144</v>
      </c>
      <c r="D14" s="38" t="s">
        <v>144</v>
      </c>
      <c r="E14" s="38" t="s">
        <v>144</v>
      </c>
      <c r="F14" s="39" t="s">
        <v>144</v>
      </c>
      <c r="G14" s="38" t="s">
        <v>144</v>
      </c>
      <c r="H14" s="39" t="s">
        <v>144</v>
      </c>
      <c r="I14" s="38" t="s">
        <v>144</v>
      </c>
      <c r="J14" s="39" t="s">
        <v>144</v>
      </c>
      <c r="K14" s="38" t="s">
        <v>144</v>
      </c>
      <c r="L14" s="39" t="s">
        <v>144</v>
      </c>
      <c r="M14" s="38" t="s">
        <v>144</v>
      </c>
      <c r="N14" s="38" t="s">
        <v>144</v>
      </c>
      <c r="O14" s="38" t="s">
        <v>144</v>
      </c>
      <c r="P14" s="38" t="s">
        <v>144</v>
      </c>
      <c r="Q14" s="38" t="s">
        <v>144</v>
      </c>
      <c r="S14" s="38" t="s">
        <v>21</v>
      </c>
      <c r="T14" s="38" t="s">
        <v>21</v>
      </c>
      <c r="U14" s="38" t="s">
        <v>21</v>
      </c>
      <c r="V14" s="38" t="s">
        <v>21</v>
      </c>
      <c r="W14" s="38" t="s">
        <v>21</v>
      </c>
      <c r="X14" s="39" t="s">
        <v>21</v>
      </c>
      <c r="Y14" s="38" t="s">
        <v>21</v>
      </c>
      <c r="Z14" s="39" t="s">
        <v>21</v>
      </c>
      <c r="AA14" s="38" t="s">
        <v>21</v>
      </c>
      <c r="AB14" s="39" t="s">
        <v>21</v>
      </c>
      <c r="AC14" s="38" t="s">
        <v>21</v>
      </c>
      <c r="AD14" s="39" t="s">
        <v>21</v>
      </c>
      <c r="AE14" s="38" t="s">
        <v>21</v>
      </c>
      <c r="AF14" s="38" t="s">
        <v>21</v>
      </c>
      <c r="AG14" s="38" t="s">
        <v>21</v>
      </c>
      <c r="AH14" s="38" t="s">
        <v>21</v>
      </c>
      <c r="AI14" s="38" t="s">
        <v>21</v>
      </c>
    </row>
    <row r="15" spans="1:36" ht="31.5">
      <c r="A15" s="2">
        <v>3</v>
      </c>
      <c r="B15" s="3" t="s">
        <v>174</v>
      </c>
      <c r="C15" s="9">
        <v>20</v>
      </c>
      <c r="D15" s="4">
        <f>F15+H15+J15+L15</f>
        <v>15</v>
      </c>
      <c r="E15" s="5">
        <f>100/C15*D15</f>
        <v>75</v>
      </c>
      <c r="F15" s="9">
        <v>3</v>
      </c>
      <c r="G15" s="5">
        <f>100/D15*F15</f>
        <v>20</v>
      </c>
      <c r="H15" s="9">
        <v>6</v>
      </c>
      <c r="I15" s="5">
        <f>100/D15*H15</f>
        <v>40</v>
      </c>
      <c r="J15" s="9">
        <v>5</v>
      </c>
      <c r="K15" s="5">
        <f>100/D15*J15</f>
        <v>33.333333333333336</v>
      </c>
      <c r="L15" s="9">
        <v>1</v>
      </c>
      <c r="M15" s="5">
        <f>100/D15*L15</f>
        <v>6.666666666666667</v>
      </c>
      <c r="N15" s="6">
        <f>100/D15*(F15+H15+J15)</f>
        <v>93.333333333333343</v>
      </c>
      <c r="O15" s="6">
        <f>100/D15*(F15+H15)</f>
        <v>60</v>
      </c>
      <c r="P15" s="6">
        <f>100/D15*(5*F15+4*H15+3*J15+2*L15)/100</f>
        <v>3.7333333333333338</v>
      </c>
      <c r="Q15" s="6">
        <f>100/D15*(1*F15+0.64*H15+0.36*J15+0.16*L15)</f>
        <v>58.666666666666671</v>
      </c>
      <c r="R15" s="40" t="str">
        <f>IF(C15&lt;D15,"Введено не верное количество отметок","Допустимо")</f>
        <v>Допустимо</v>
      </c>
      <c r="S15" s="7"/>
      <c r="T15" s="7"/>
      <c r="U15" s="4">
        <f>C15</f>
        <v>20</v>
      </c>
      <c r="V15" s="4">
        <f>X15+Z15+AB15+AD15</f>
        <v>15</v>
      </c>
      <c r="W15" s="5">
        <f>100/U15*V15</f>
        <v>75</v>
      </c>
      <c r="X15" s="9">
        <v>2</v>
      </c>
      <c r="Y15" s="5">
        <f>100/V15*X15</f>
        <v>13.333333333333334</v>
      </c>
      <c r="Z15" s="9">
        <v>5</v>
      </c>
      <c r="AA15" s="5">
        <f>100/V15*Z15</f>
        <v>33.333333333333336</v>
      </c>
      <c r="AB15" s="9">
        <v>8</v>
      </c>
      <c r="AC15" s="5">
        <f>100/V15*AB15</f>
        <v>53.333333333333336</v>
      </c>
      <c r="AD15" s="9">
        <v>0</v>
      </c>
      <c r="AE15" s="5">
        <f>100/V15*AD15</f>
        <v>0</v>
      </c>
      <c r="AF15" s="6">
        <f>100/V15*(X15+Z15+AB15)</f>
        <v>100</v>
      </c>
      <c r="AG15" s="6">
        <f>100/V15*(X15+Z15)</f>
        <v>46.666666666666671</v>
      </c>
      <c r="AH15" s="6">
        <f>100/V15*(5*X15+4*Z15+3*AB15+2*AD15)/100</f>
        <v>3.6</v>
      </c>
      <c r="AI15" s="6">
        <f>100/V15*(1*X15+0.64*Z15+0.36*AB15+0.16*AD15)</f>
        <v>53.866666666666667</v>
      </c>
      <c r="AJ15" s="40" t="str">
        <f>IF(U15&lt;V15,"Введено не верное количество отметок","Допустимо")</f>
        <v>Допустимо</v>
      </c>
    </row>
    <row r="16" spans="1:36" ht="15.75">
      <c r="A16" s="7"/>
      <c r="B16" s="1" t="s">
        <v>151</v>
      </c>
      <c r="C16" s="8">
        <f>SUM(C15:C15)</f>
        <v>20</v>
      </c>
      <c r="D16" s="8">
        <f>SUM(D15:D15)</f>
        <v>15</v>
      </c>
      <c r="E16" s="6">
        <f>100/C16*D16</f>
        <v>75</v>
      </c>
      <c r="F16" s="8">
        <f>SUM(F15:F15)</f>
        <v>3</v>
      </c>
      <c r="G16" s="6">
        <f>100/D16*F16</f>
        <v>20</v>
      </c>
      <c r="H16" s="8">
        <f>SUM(H15:H15)</f>
        <v>6</v>
      </c>
      <c r="I16" s="6">
        <f>100/D16*H16</f>
        <v>40</v>
      </c>
      <c r="J16" s="8">
        <f>SUM(J15:J15)</f>
        <v>5</v>
      </c>
      <c r="K16" s="6">
        <f>100/D16*J16</f>
        <v>33.333333333333336</v>
      </c>
      <c r="L16" s="8">
        <f>SUM(L15:L15)</f>
        <v>1</v>
      </c>
      <c r="M16" s="6">
        <f>100/D16*L16</f>
        <v>6.666666666666667</v>
      </c>
      <c r="N16" s="6">
        <f>100/D16*(F16+H16+J16)</f>
        <v>93.333333333333343</v>
      </c>
      <c r="O16" s="6">
        <f>100/D16*(F16+H16)</f>
        <v>60</v>
      </c>
      <c r="P16" s="6">
        <f>100/D16*(5*F16+4*H16+3*J16+2*L16)/100</f>
        <v>3.7333333333333338</v>
      </c>
      <c r="Q16" s="6">
        <f>100/D16*(1*F16+0.64*H16+0.36*J16+0.16*L16)</f>
        <v>58.666666666666671</v>
      </c>
      <c r="S16" s="7"/>
      <c r="T16" s="7"/>
      <c r="U16" s="8">
        <f>SUM(U15:U15)</f>
        <v>20</v>
      </c>
      <c r="V16" s="8">
        <f>SUM(V15:V15)</f>
        <v>15</v>
      </c>
      <c r="W16" s="6">
        <f>100/U16*V16</f>
        <v>75</v>
      </c>
      <c r="X16" s="8">
        <f>SUM(X15:X15)</f>
        <v>2</v>
      </c>
      <c r="Y16" s="6">
        <f>100/V16*X16</f>
        <v>13.333333333333334</v>
      </c>
      <c r="Z16" s="8">
        <f>SUM(Z15:Z15)</f>
        <v>5</v>
      </c>
      <c r="AA16" s="6">
        <f>100/V16*Z16</f>
        <v>33.333333333333336</v>
      </c>
      <c r="AB16" s="8">
        <f>SUM(AB15:AB15)</f>
        <v>8</v>
      </c>
      <c r="AC16" s="6">
        <f>100/V16*AB16</f>
        <v>53.333333333333336</v>
      </c>
      <c r="AD16" s="8">
        <f>SUM(AD15:AD15)</f>
        <v>0</v>
      </c>
      <c r="AE16" s="6">
        <f>100/V16*AD16</f>
        <v>0</v>
      </c>
      <c r="AF16" s="6">
        <f>100/V16*(X16+Z16+AB16)</f>
        <v>100</v>
      </c>
      <c r="AG16" s="6">
        <f>100/V16*(X16+Z16)</f>
        <v>46.666666666666671</v>
      </c>
      <c r="AH16" s="6">
        <f>100/V16*(5*X16+4*Z16+3*AB16+2*AD16)/100</f>
        <v>3.6</v>
      </c>
      <c r="AI16" s="6">
        <f>100/V16*(1*X16+0.64*Z16+0.36*AB16+0.16*AD16)</f>
        <v>53.866666666666667</v>
      </c>
    </row>
    <row r="17" spans="1:35" ht="15.75">
      <c r="A17" s="7"/>
      <c r="B17" s="1" t="s">
        <v>152</v>
      </c>
      <c r="C17" s="8">
        <f>C10+C13+C16</f>
        <v>52</v>
      </c>
      <c r="D17" s="8">
        <f>D10+D13+D16</f>
        <v>45</v>
      </c>
      <c r="E17" s="6">
        <f>100/C17*D17</f>
        <v>86.538461538461547</v>
      </c>
      <c r="F17" s="8">
        <f>F10+F13+F16</f>
        <v>15</v>
      </c>
      <c r="G17" s="6">
        <f>100/D17*F17</f>
        <v>33.333333333333336</v>
      </c>
      <c r="H17" s="8">
        <f>H10+H13+H16</f>
        <v>14</v>
      </c>
      <c r="I17" s="6">
        <f>100/D17*H17</f>
        <v>31.111111111111114</v>
      </c>
      <c r="J17" s="8">
        <f>J10+J13+J16</f>
        <v>14</v>
      </c>
      <c r="K17" s="6">
        <f>100/D17*J17</f>
        <v>31.111111111111114</v>
      </c>
      <c r="L17" s="8">
        <f>L10+L13+L16</f>
        <v>2</v>
      </c>
      <c r="M17" s="6">
        <f>100/D17*L17</f>
        <v>4.4444444444444446</v>
      </c>
      <c r="N17" s="6">
        <f>100/D17*(F17+H17+J17)</f>
        <v>95.555555555555557</v>
      </c>
      <c r="O17" s="6">
        <f>100/D17*(F17+H17)</f>
        <v>64.444444444444443</v>
      </c>
      <c r="P17" s="6">
        <f>100/D17*(5*F17+4*H17+3*J17+2*L17)/100</f>
        <v>3.9333333333333336</v>
      </c>
      <c r="Q17" s="6">
        <f>100/D17*(1*F17+0.64*H17+0.36*J17+0.16*L17)</f>
        <v>65.155555555555566</v>
      </c>
      <c r="S17" s="7"/>
      <c r="T17" s="1" t="s">
        <v>21</v>
      </c>
      <c r="U17" s="8">
        <f>U10+U13+U16</f>
        <v>52</v>
      </c>
      <c r="V17" s="8">
        <f>V10+V13+V16</f>
        <v>45</v>
      </c>
      <c r="W17" s="6">
        <f>100/U17*V17</f>
        <v>86.538461538461547</v>
      </c>
      <c r="X17" s="8">
        <f>X10+X13+X16</f>
        <v>14</v>
      </c>
      <c r="Y17" s="6">
        <f>100/V17*X17</f>
        <v>31.111111111111114</v>
      </c>
      <c r="Z17" s="8">
        <f>Z10+Z13+Z16</f>
        <v>17</v>
      </c>
      <c r="AA17" s="6">
        <f>100/V17*Z17</f>
        <v>37.777777777777779</v>
      </c>
      <c r="AB17" s="8">
        <f>AB10+AB13+AB16</f>
        <v>13</v>
      </c>
      <c r="AC17" s="6">
        <f>100/V17*AB17</f>
        <v>28.888888888888889</v>
      </c>
      <c r="AD17" s="8">
        <f>AD10+AD13+AD16</f>
        <v>1</v>
      </c>
      <c r="AE17" s="6">
        <f>100/V17*AD17</f>
        <v>2.2222222222222223</v>
      </c>
      <c r="AF17" s="6">
        <f>100/V17*(X17+Z17+AB17)</f>
        <v>97.777777777777786</v>
      </c>
      <c r="AG17" s="6">
        <f>100/V17*(X17+Z17)</f>
        <v>68.888888888888886</v>
      </c>
      <c r="AH17" s="6">
        <f>100/V17*(5*X17+4*Z17+3*AB17+2*AD17)/100</f>
        <v>3.9777777777777779</v>
      </c>
      <c r="AI17" s="6">
        <f>100/V17*(1*X17+0.64*Z17+0.36*AB17+0.16*AD17)</f>
        <v>66.044444444444451</v>
      </c>
    </row>
  </sheetData>
  <sheetProtection password="A0D5" sheet="1"/>
  <mergeCells count="42">
    <mergeCell ref="A14:Q14"/>
    <mergeCell ref="S14:AI14"/>
    <mergeCell ref="R15"/>
    <mergeCell ref="AJ15"/>
    <mergeCell ref="AJ9"/>
    <mergeCell ref="A11:Q11"/>
    <mergeCell ref="S11:AI11"/>
    <mergeCell ref="R12"/>
    <mergeCell ref="AJ12"/>
    <mergeCell ref="A7:Q7"/>
    <mergeCell ref="S7:AI7"/>
    <mergeCell ref="A8:Q8"/>
    <mergeCell ref="S8:AI8"/>
    <mergeCell ref="R9"/>
    <mergeCell ref="AF4:AF6"/>
    <mergeCell ref="AG4:AG6"/>
    <mergeCell ref="AH4:AH6"/>
    <mergeCell ref="AI4:AI6"/>
    <mergeCell ref="AJ4:AJ6"/>
    <mergeCell ref="U4:U6"/>
    <mergeCell ref="V4:W5"/>
    <mergeCell ref="X4:AE4"/>
    <mergeCell ref="X5:Y5"/>
    <mergeCell ref="Z5:AA5"/>
    <mergeCell ref="AB5:AC5"/>
    <mergeCell ref="AD5:AE5"/>
    <mergeCell ref="A2:AJ2"/>
    <mergeCell ref="A3:AJ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</mergeCells>
  <conditionalFormatting sqref="E9:E10">
    <cfRule type="cellIs" dxfId="17" priority="3" operator="greaterThan">
      <formula>100</formula>
    </cfRule>
  </conditionalFormatting>
  <conditionalFormatting sqref="E12:E13">
    <cfRule type="cellIs" dxfId="16" priority="9" operator="greaterThan">
      <formula>100</formula>
    </cfRule>
  </conditionalFormatting>
  <conditionalFormatting sqref="E15:E16">
    <cfRule type="cellIs" dxfId="15" priority="15" operator="greaterThan">
      <formula>100</formula>
    </cfRule>
  </conditionalFormatting>
  <conditionalFormatting sqref="R9:R10">
    <cfRule type="cellIs" dxfId="14" priority="1" operator="equal">
      <formula>"Допустимо"</formula>
    </cfRule>
    <cfRule type="cellIs" dxfId="13" priority="2" operator="equal">
      <formula>"Введено не верное количество отметок"</formula>
    </cfRule>
  </conditionalFormatting>
  <conditionalFormatting sqref="R12:R13">
    <cfRule type="cellIs" dxfId="12" priority="7" operator="equal">
      <formula>"Допустимо"</formula>
    </cfRule>
    <cfRule type="cellIs" dxfId="11" priority="8" operator="equal">
      <formula>"Введено не верное количество отметок"</formula>
    </cfRule>
  </conditionalFormatting>
  <conditionalFormatting sqref="R15:R16">
    <cfRule type="cellIs" dxfId="10" priority="13" operator="equal">
      <formula>"Допустимо"</formula>
    </cfRule>
    <cfRule type="cellIs" dxfId="9" priority="14" operator="equal">
      <formula>"Введено не верное количество отметок"</formula>
    </cfRule>
  </conditionalFormatting>
  <conditionalFormatting sqref="W9:W10">
    <cfRule type="cellIs" dxfId="8" priority="6" operator="greaterThan">
      <formula>100</formula>
    </cfRule>
  </conditionalFormatting>
  <conditionalFormatting sqref="W12:W13">
    <cfRule type="cellIs" dxfId="7" priority="12" operator="greaterThan">
      <formula>100</formula>
    </cfRule>
  </conditionalFormatting>
  <conditionalFormatting sqref="W15:W16">
    <cfRule type="cellIs" dxfId="6" priority="18" operator="greaterThan">
      <formula>100</formula>
    </cfRule>
  </conditionalFormatting>
  <conditionalFormatting sqref="AJ9:AJ10">
    <cfRule type="cellIs" dxfId="5" priority="4" operator="equal">
      <formula>"Допустимо"</formula>
    </cfRule>
    <cfRule type="cellIs" dxfId="4" priority="5" operator="equal">
      <formula>"Введено не верное количество отметок"</formula>
    </cfRule>
  </conditionalFormatting>
  <conditionalFormatting sqref="AJ12:AJ13">
    <cfRule type="cellIs" dxfId="3" priority="10" operator="equal">
      <formula>"Допустимо"</formula>
    </cfRule>
    <cfRule type="cellIs" dxfId="2" priority="11" operator="equal">
      <formula>"Введено не верное количество отметок"</formula>
    </cfRule>
  </conditionalFormatting>
  <conditionalFormatting sqref="AJ15:AJ16">
    <cfRule type="cellIs" dxfId="1" priority="16" operator="equal">
      <formula>"Допустимо"</formula>
    </cfRule>
    <cfRule type="cellIs" dxfId="0" priority="17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ДПР. Русский язык</vt:lpstr>
      <vt:lpstr>Результаты ДПР. Молдавский язык</vt:lpstr>
      <vt:lpstr>Результаты ДПР. Украинский язык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Тарыца Ирина Викторовна</cp:lastModifiedBy>
  <dcterms:created xsi:type="dcterms:W3CDTF">2026-01-23T09:11:51Z</dcterms:created>
  <dcterms:modified xsi:type="dcterms:W3CDTF">2026-01-23T09:11:51Z</dcterms:modified>
</cp:coreProperties>
</file>