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й анализ результатов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7" l="1"/>
  <c r="L91" i="17" l="1"/>
  <c r="L111" i="17" s="1"/>
  <c r="J91" i="17"/>
  <c r="J111" i="17" s="1"/>
  <c r="H91" i="17"/>
  <c r="H111" i="17" s="1"/>
  <c r="F91" i="17"/>
  <c r="F111" i="17" s="1"/>
  <c r="C91" i="17"/>
  <c r="C111" i="17" s="1"/>
  <c r="D90" i="17"/>
  <c r="P90" i="17" s="1"/>
  <c r="D89" i="17"/>
  <c r="P89" i="17" s="1"/>
  <c r="D88" i="17"/>
  <c r="P88" i="17" s="1"/>
  <c r="D87" i="17"/>
  <c r="P87" i="17" s="1"/>
  <c r="L85" i="17"/>
  <c r="L110" i="17" s="1"/>
  <c r="J85" i="17"/>
  <c r="J110" i="17" s="1"/>
  <c r="H85" i="17"/>
  <c r="H110" i="17" s="1"/>
  <c r="F85" i="17"/>
  <c r="F110" i="17" s="1"/>
  <c r="C85" i="17"/>
  <c r="C110" i="17" s="1"/>
  <c r="Q84" i="17"/>
  <c r="O84" i="17"/>
  <c r="M84" i="17"/>
  <c r="I84" i="17"/>
  <c r="E84" i="17"/>
  <c r="P84" i="17"/>
  <c r="Q83" i="17"/>
  <c r="O83" i="17"/>
  <c r="M83" i="17"/>
  <c r="I83" i="17"/>
  <c r="E83" i="17"/>
  <c r="P83" i="17"/>
  <c r="Q82" i="17"/>
  <c r="O82" i="17"/>
  <c r="M82" i="17"/>
  <c r="I82" i="17"/>
  <c r="E82" i="17"/>
  <c r="P82" i="17"/>
  <c r="Q81" i="17"/>
  <c r="O81" i="17"/>
  <c r="M81" i="17"/>
  <c r="I81" i="17"/>
  <c r="E81" i="17"/>
  <c r="P81" i="17"/>
  <c r="Q80" i="17"/>
  <c r="O80" i="17"/>
  <c r="M80" i="17"/>
  <c r="I80" i="17"/>
  <c r="E80" i="17"/>
  <c r="P80" i="17"/>
  <c r="Q79" i="17"/>
  <c r="O79" i="17"/>
  <c r="M79" i="17"/>
  <c r="I79" i="17"/>
  <c r="E79" i="17"/>
  <c r="P79" i="17"/>
  <c r="Q78" i="17"/>
  <c r="O78" i="17"/>
  <c r="M78" i="17"/>
  <c r="I78" i="17"/>
  <c r="E78" i="17"/>
  <c r="P78" i="17"/>
  <c r="L76" i="17"/>
  <c r="L109" i="17" s="1"/>
  <c r="J76" i="17"/>
  <c r="J109" i="17" s="1"/>
  <c r="H76" i="17"/>
  <c r="H109" i="17" s="1"/>
  <c r="F76" i="17"/>
  <c r="F109" i="17" s="1"/>
  <c r="C76" i="17"/>
  <c r="C109" i="17" s="1"/>
  <c r="N75" i="17"/>
  <c r="G75" i="17"/>
  <c r="N74" i="17"/>
  <c r="P73" i="17"/>
  <c r="P72" i="17"/>
  <c r="P71" i="17"/>
  <c r="P70" i="17"/>
  <c r="P69" i="17"/>
  <c r="P68" i="17"/>
  <c r="P67" i="17"/>
  <c r="P66" i="17"/>
  <c r="D65" i="17"/>
  <c r="P65" i="17" s="1"/>
  <c r="D64" i="17"/>
  <c r="P64" i="17" s="1"/>
  <c r="D63" i="17"/>
  <c r="P63" i="17" s="1"/>
  <c r="L61" i="17"/>
  <c r="L108" i="17" s="1"/>
  <c r="J61" i="17"/>
  <c r="J108" i="17" s="1"/>
  <c r="H61" i="17"/>
  <c r="H108" i="17" s="1"/>
  <c r="F61" i="17"/>
  <c r="F108" i="17" s="1"/>
  <c r="C61" i="17"/>
  <c r="C108" i="17" s="1"/>
  <c r="D60" i="17"/>
  <c r="P60" i="17" s="1"/>
  <c r="D59" i="17"/>
  <c r="P59" i="17" s="1"/>
  <c r="D58" i="17"/>
  <c r="P58" i="17" s="1"/>
  <c r="D57" i="17"/>
  <c r="P57" i="17" s="1"/>
  <c r="L55" i="17"/>
  <c r="L107" i="17" s="1"/>
  <c r="J55" i="17"/>
  <c r="J107" i="17" s="1"/>
  <c r="H55" i="17"/>
  <c r="H107" i="17" s="1"/>
  <c r="F55" i="17"/>
  <c r="F107" i="17" s="1"/>
  <c r="C55" i="17"/>
  <c r="C107" i="17" s="1"/>
  <c r="D54" i="17"/>
  <c r="G54" i="17" s="1"/>
  <c r="D53" i="17"/>
  <c r="G53" i="17" s="1"/>
  <c r="D52" i="17"/>
  <c r="N52" i="17" s="1"/>
  <c r="D51" i="17"/>
  <c r="G51" i="17" s="1"/>
  <c r="L49" i="17"/>
  <c r="J49" i="17"/>
  <c r="H49" i="17"/>
  <c r="F49" i="17"/>
  <c r="C49" i="17"/>
  <c r="C106" i="17" s="1"/>
  <c r="D48" i="17"/>
  <c r="P48" i="17" s="1"/>
  <c r="D47" i="17"/>
  <c r="P47" i="17" s="1"/>
  <c r="D46" i="17"/>
  <c r="P46" i="17" s="1"/>
  <c r="D45" i="17"/>
  <c r="P45" i="17" s="1"/>
  <c r="D44" i="17"/>
  <c r="P44" i="17" s="1"/>
  <c r="D43" i="17"/>
  <c r="P43" i="17" s="1"/>
  <c r="L41" i="17"/>
  <c r="L105" i="17" s="1"/>
  <c r="J41" i="17"/>
  <c r="J105" i="17" s="1"/>
  <c r="H41" i="17"/>
  <c r="H105" i="17" s="1"/>
  <c r="F41" i="17"/>
  <c r="F105" i="17" s="1"/>
  <c r="C41" i="17"/>
  <c r="C105" i="17" s="1"/>
  <c r="D40" i="17"/>
  <c r="P40" i="17" s="1"/>
  <c r="D39" i="17"/>
  <c r="I39" i="17" s="1"/>
  <c r="D38" i="17"/>
  <c r="I38" i="17" s="1"/>
  <c r="D37" i="17"/>
  <c r="I37" i="17" s="1"/>
  <c r="D36" i="17"/>
  <c r="I36" i="17" s="1"/>
  <c r="D35" i="17"/>
  <c r="I35" i="17" s="1"/>
  <c r="D34" i="17"/>
  <c r="I34" i="17" s="1"/>
  <c r="D33" i="17"/>
  <c r="I33" i="17" s="1"/>
  <c r="D32" i="17"/>
  <c r="M32" i="17" s="1"/>
  <c r="D31" i="17"/>
  <c r="P31" i="17" s="1"/>
  <c r="L29" i="17"/>
  <c r="L104" i="17" s="1"/>
  <c r="J29" i="17"/>
  <c r="J104" i="17" s="1"/>
  <c r="H29" i="17"/>
  <c r="H104" i="17" s="1"/>
  <c r="F29" i="17"/>
  <c r="F104" i="17" s="1"/>
  <c r="C29" i="17"/>
  <c r="C104" i="17" s="1"/>
  <c r="D28" i="17"/>
  <c r="P28" i="17" s="1"/>
  <c r="D27" i="17"/>
  <c r="K27" i="17" s="1"/>
  <c r="L25" i="17"/>
  <c r="J25" i="17"/>
  <c r="F25" i="17"/>
  <c r="C25" i="17"/>
  <c r="D24" i="17"/>
  <c r="P24" i="17" s="1"/>
  <c r="D23" i="17"/>
  <c r="P23" i="17" s="1"/>
  <c r="D22" i="17"/>
  <c r="P22" i="17" s="1"/>
  <c r="D21" i="17"/>
  <c r="P21" i="17" s="1"/>
  <c r="D20" i="17"/>
  <c r="P20" i="17" s="1"/>
  <c r="D19" i="17"/>
  <c r="P19" i="17" s="1"/>
  <c r="D18" i="17"/>
  <c r="P18" i="17" s="1"/>
  <c r="D17" i="17"/>
  <c r="P17" i="17" s="1"/>
  <c r="D16" i="17"/>
  <c r="P16" i="17" s="1"/>
  <c r="D15" i="17"/>
  <c r="P15" i="17" s="1"/>
  <c r="D14" i="17"/>
  <c r="P14" i="17" s="1"/>
  <c r="D13" i="17"/>
  <c r="P13" i="17" s="1"/>
  <c r="D12" i="17"/>
  <c r="P12" i="17" s="1"/>
  <c r="D11" i="17"/>
  <c r="P11" i="17" s="1"/>
  <c r="D10" i="17"/>
  <c r="P10" i="17" s="1"/>
  <c r="D91" i="17" l="1"/>
  <c r="E91" i="17" s="1"/>
  <c r="I11" i="17"/>
  <c r="I12" i="17"/>
  <c r="O12" i="17"/>
  <c r="I13" i="17"/>
  <c r="I14" i="17"/>
  <c r="O14" i="17"/>
  <c r="I15" i="17"/>
  <c r="I16" i="17"/>
  <c r="O16" i="17"/>
  <c r="I17" i="17"/>
  <c r="I18" i="17"/>
  <c r="O18" i="17"/>
  <c r="I20" i="17"/>
  <c r="O20" i="17"/>
  <c r="E11" i="17"/>
  <c r="M11" i="17"/>
  <c r="Q11" i="17"/>
  <c r="E12" i="17"/>
  <c r="M12" i="17"/>
  <c r="Q12" i="17"/>
  <c r="E13" i="17"/>
  <c r="M13" i="17"/>
  <c r="Q13" i="17"/>
  <c r="E14" i="17"/>
  <c r="M14" i="17"/>
  <c r="Q14" i="17"/>
  <c r="E15" i="17"/>
  <c r="M15" i="17"/>
  <c r="Q15" i="17"/>
  <c r="E16" i="17"/>
  <c r="M16" i="17"/>
  <c r="Q16" i="17"/>
  <c r="E17" i="17"/>
  <c r="M17" i="17"/>
  <c r="Q17" i="17"/>
  <c r="E18" i="17"/>
  <c r="M18" i="17"/>
  <c r="Q18" i="17"/>
  <c r="E19" i="17"/>
  <c r="M19" i="17"/>
  <c r="Q19" i="17"/>
  <c r="E20" i="17"/>
  <c r="M20" i="17"/>
  <c r="Q20" i="17"/>
  <c r="E21" i="17"/>
  <c r="M21" i="17"/>
  <c r="Q21" i="17"/>
  <c r="E22" i="17"/>
  <c r="M22" i="17"/>
  <c r="Q22" i="17"/>
  <c r="E23" i="17"/>
  <c r="M23" i="17"/>
  <c r="Q23" i="17"/>
  <c r="E24" i="17"/>
  <c r="M24" i="17"/>
  <c r="Q24" i="17"/>
  <c r="E31" i="17"/>
  <c r="M31" i="17"/>
  <c r="Q31" i="17"/>
  <c r="E32" i="17"/>
  <c r="P35" i="17"/>
  <c r="Q35" i="17"/>
  <c r="M35" i="17"/>
  <c r="E35" i="17"/>
  <c r="O35" i="17"/>
  <c r="P36" i="17"/>
  <c r="Q36" i="17"/>
  <c r="M36" i="17"/>
  <c r="E36" i="17"/>
  <c r="O36" i="17"/>
  <c r="P38" i="17"/>
  <c r="Q38" i="17"/>
  <c r="M38" i="17"/>
  <c r="E38" i="17"/>
  <c r="O38" i="17"/>
  <c r="O11" i="17"/>
  <c r="O13" i="17"/>
  <c r="O15" i="17"/>
  <c r="O17" i="17"/>
  <c r="I19" i="17"/>
  <c r="O19" i="17"/>
  <c r="I21" i="17"/>
  <c r="O21" i="17"/>
  <c r="I22" i="17"/>
  <c r="O22" i="17"/>
  <c r="I23" i="17"/>
  <c r="O23" i="17"/>
  <c r="I24" i="17"/>
  <c r="O24" i="17"/>
  <c r="I31" i="17"/>
  <c r="O31" i="17"/>
  <c r="P32" i="17"/>
  <c r="Q32" i="17"/>
  <c r="I32" i="17"/>
  <c r="O32" i="17"/>
  <c r="P33" i="17"/>
  <c r="Q33" i="17"/>
  <c r="M33" i="17"/>
  <c r="E33" i="17"/>
  <c r="O33" i="17"/>
  <c r="P34" i="17"/>
  <c r="Q34" i="17"/>
  <c r="M34" i="17"/>
  <c r="E34" i="17"/>
  <c r="O34" i="17"/>
  <c r="P37" i="17"/>
  <c r="Q37" i="17"/>
  <c r="M37" i="17"/>
  <c r="E37" i="17"/>
  <c r="O37" i="17"/>
  <c r="P39" i="17"/>
  <c r="Q39" i="17"/>
  <c r="M39" i="17"/>
  <c r="E39" i="17"/>
  <c r="O39" i="17"/>
  <c r="E40" i="17"/>
  <c r="M40" i="17"/>
  <c r="Q40" i="17"/>
  <c r="D41" i="17"/>
  <c r="E41" i="17" s="1"/>
  <c r="I40" i="17"/>
  <c r="O40" i="17"/>
  <c r="D29" i="17"/>
  <c r="G29" i="17" s="1"/>
  <c r="E48" i="17"/>
  <c r="M48" i="17"/>
  <c r="Q48" i="17"/>
  <c r="I48" i="17"/>
  <c r="O48" i="17"/>
  <c r="E47" i="17"/>
  <c r="M47" i="17"/>
  <c r="Q47" i="17"/>
  <c r="I47" i="17"/>
  <c r="O47" i="17"/>
  <c r="D55" i="17"/>
  <c r="Q55" i="17" s="1"/>
  <c r="D61" i="17"/>
  <c r="E61" i="17" s="1"/>
  <c r="N51" i="17"/>
  <c r="N53" i="17"/>
  <c r="N54" i="17"/>
  <c r="I57" i="17"/>
  <c r="O57" i="17"/>
  <c r="I58" i="17"/>
  <c r="O58" i="17"/>
  <c r="I59" i="17"/>
  <c r="O59" i="17"/>
  <c r="I60" i="17"/>
  <c r="O60" i="17"/>
  <c r="E57" i="17"/>
  <c r="M57" i="17"/>
  <c r="Q57" i="17"/>
  <c r="E58" i="17"/>
  <c r="M58" i="17"/>
  <c r="Q58" i="17"/>
  <c r="E59" i="17"/>
  <c r="M59" i="17"/>
  <c r="Q59" i="17"/>
  <c r="E60" i="17"/>
  <c r="M60" i="17"/>
  <c r="Q60" i="17"/>
  <c r="D76" i="17"/>
  <c r="N76" i="17" s="1"/>
  <c r="D85" i="17"/>
  <c r="E85" i="17" s="1"/>
  <c r="I10" i="17"/>
  <c r="O10" i="17"/>
  <c r="E10" i="17"/>
  <c r="M10" i="17"/>
  <c r="Q10" i="17"/>
  <c r="D25" i="17"/>
  <c r="E25" i="17" s="1"/>
  <c r="F92" i="17"/>
  <c r="F103" i="17"/>
  <c r="H92" i="17"/>
  <c r="H103" i="17"/>
  <c r="L92" i="17"/>
  <c r="L103" i="17"/>
  <c r="G27" i="17"/>
  <c r="N27" i="17"/>
  <c r="P27" i="17"/>
  <c r="G28" i="17"/>
  <c r="N28" i="17"/>
  <c r="G10" i="17"/>
  <c r="K10" i="17"/>
  <c r="N10" i="17"/>
  <c r="G11" i="17"/>
  <c r="K11" i="17"/>
  <c r="N11" i="17"/>
  <c r="G12" i="17"/>
  <c r="K12" i="17"/>
  <c r="N12" i="17"/>
  <c r="G13" i="17"/>
  <c r="K13" i="17"/>
  <c r="N13" i="17"/>
  <c r="G14" i="17"/>
  <c r="K14" i="17"/>
  <c r="N14" i="17"/>
  <c r="G15" i="17"/>
  <c r="K15" i="17"/>
  <c r="N15" i="17"/>
  <c r="G16" i="17"/>
  <c r="K16" i="17"/>
  <c r="N16" i="17"/>
  <c r="G17" i="17"/>
  <c r="K17" i="17"/>
  <c r="N17" i="17"/>
  <c r="G18" i="17"/>
  <c r="K18" i="17"/>
  <c r="N18" i="17"/>
  <c r="G19" i="17"/>
  <c r="K19" i="17"/>
  <c r="N19" i="17"/>
  <c r="G20" i="17"/>
  <c r="K20" i="17"/>
  <c r="N20" i="17"/>
  <c r="G21" i="17"/>
  <c r="K21" i="17"/>
  <c r="N21" i="17"/>
  <c r="G22" i="17"/>
  <c r="K22" i="17"/>
  <c r="N22" i="17"/>
  <c r="G23" i="17"/>
  <c r="K23" i="17"/>
  <c r="N23" i="17"/>
  <c r="G24" i="17"/>
  <c r="K24" i="17"/>
  <c r="N24" i="17"/>
  <c r="C103" i="17"/>
  <c r="C92" i="17"/>
  <c r="C112" i="17" s="1"/>
  <c r="E27" i="17"/>
  <c r="I27" i="17"/>
  <c r="M27" i="17"/>
  <c r="O27" i="17"/>
  <c r="Q27" i="17"/>
  <c r="E28" i="17"/>
  <c r="I28" i="17"/>
  <c r="M28" i="17"/>
  <c r="O28" i="17"/>
  <c r="Q28" i="17"/>
  <c r="D104" i="17"/>
  <c r="E104" i="17" s="1"/>
  <c r="G31" i="17"/>
  <c r="K31" i="17"/>
  <c r="N31" i="17"/>
  <c r="G32" i="17"/>
  <c r="K32" i="17"/>
  <c r="N32" i="17"/>
  <c r="G33" i="17"/>
  <c r="K33" i="17"/>
  <c r="N33" i="17"/>
  <c r="G34" i="17"/>
  <c r="K34" i="17"/>
  <c r="N34" i="17"/>
  <c r="G35" i="17"/>
  <c r="K35" i="17"/>
  <c r="N35" i="17"/>
  <c r="G36" i="17"/>
  <c r="K36" i="17"/>
  <c r="N36" i="17"/>
  <c r="G37" i="17"/>
  <c r="K37" i="17"/>
  <c r="N37" i="17"/>
  <c r="G38" i="17"/>
  <c r="K38" i="17"/>
  <c r="N38" i="17"/>
  <c r="G39" i="17"/>
  <c r="K39" i="17"/>
  <c r="N39" i="17"/>
  <c r="G40" i="17"/>
  <c r="K40" i="17"/>
  <c r="N40" i="17"/>
  <c r="I41" i="17"/>
  <c r="E43" i="17"/>
  <c r="I43" i="17"/>
  <c r="M43" i="17"/>
  <c r="O43" i="17"/>
  <c r="Q43" i="17"/>
  <c r="E44" i="17"/>
  <c r="I44" i="17"/>
  <c r="M44" i="17"/>
  <c r="O44" i="17"/>
  <c r="Q44" i="17"/>
  <c r="E45" i="17"/>
  <c r="I45" i="17"/>
  <c r="M45" i="17"/>
  <c r="O45" i="17"/>
  <c r="Q45" i="17"/>
  <c r="E46" i="17"/>
  <c r="I46" i="17"/>
  <c r="M46" i="17"/>
  <c r="O46" i="17"/>
  <c r="Q46" i="17"/>
  <c r="D49" i="17"/>
  <c r="E49" i="17" s="1"/>
  <c r="H106" i="17"/>
  <c r="L106" i="17"/>
  <c r="Q51" i="17"/>
  <c r="O51" i="17"/>
  <c r="M51" i="17"/>
  <c r="I51" i="17"/>
  <c r="E51" i="17"/>
  <c r="K51" i="17"/>
  <c r="P51" i="17"/>
  <c r="G52" i="17"/>
  <c r="Q53" i="17"/>
  <c r="O53" i="17"/>
  <c r="M53" i="17"/>
  <c r="I53" i="17"/>
  <c r="E53" i="17"/>
  <c r="K53" i="17"/>
  <c r="P53" i="17"/>
  <c r="Q54" i="17"/>
  <c r="O54" i="17"/>
  <c r="M54" i="17"/>
  <c r="I54" i="17"/>
  <c r="E54" i="17"/>
  <c r="K54" i="17"/>
  <c r="P54" i="17"/>
  <c r="J92" i="17"/>
  <c r="J103" i="17"/>
  <c r="K28" i="17"/>
  <c r="D105" i="17"/>
  <c r="E105" i="17" s="1"/>
  <c r="G43" i="17"/>
  <c r="K43" i="17"/>
  <c r="N43" i="17"/>
  <c r="G44" i="17"/>
  <c r="K44" i="17"/>
  <c r="N44" i="17"/>
  <c r="G45" i="17"/>
  <c r="K45" i="17"/>
  <c r="N45" i="17"/>
  <c r="G46" i="17"/>
  <c r="K46" i="17"/>
  <c r="N46" i="17"/>
  <c r="F106" i="17"/>
  <c r="J106" i="17"/>
  <c r="Q52" i="17"/>
  <c r="O52" i="17"/>
  <c r="M52" i="17"/>
  <c r="I52" i="17"/>
  <c r="E52" i="17"/>
  <c r="K52" i="17"/>
  <c r="P52" i="17"/>
  <c r="G47" i="17"/>
  <c r="K47" i="17"/>
  <c r="N47" i="17"/>
  <c r="G48" i="17"/>
  <c r="K48" i="17"/>
  <c r="N48" i="17"/>
  <c r="D107" i="17"/>
  <c r="E107" i="17" s="1"/>
  <c r="G57" i="17"/>
  <c r="K57" i="17"/>
  <c r="N57" i="17"/>
  <c r="G58" i="17"/>
  <c r="K58" i="17"/>
  <c r="N58" i="17"/>
  <c r="G59" i="17"/>
  <c r="K59" i="17"/>
  <c r="N59" i="17"/>
  <c r="G60" i="17"/>
  <c r="K60" i="17"/>
  <c r="N60" i="17"/>
  <c r="O61" i="17"/>
  <c r="E63" i="17"/>
  <c r="I63" i="17"/>
  <c r="M63" i="17"/>
  <c r="O63" i="17"/>
  <c r="Q63" i="17"/>
  <c r="E64" i="17"/>
  <c r="I64" i="17"/>
  <c r="M64" i="17"/>
  <c r="O64" i="17"/>
  <c r="Q64" i="17"/>
  <c r="E65" i="17"/>
  <c r="I65" i="17"/>
  <c r="M65" i="17"/>
  <c r="O65" i="17"/>
  <c r="Q65" i="17"/>
  <c r="E66" i="17"/>
  <c r="I66" i="17"/>
  <c r="M66" i="17"/>
  <c r="O66" i="17"/>
  <c r="Q66" i="17"/>
  <c r="E67" i="17"/>
  <c r="I67" i="17"/>
  <c r="M67" i="17"/>
  <c r="O67" i="17"/>
  <c r="Q67" i="17"/>
  <c r="E68" i="17"/>
  <c r="I68" i="17"/>
  <c r="M68" i="17"/>
  <c r="O68" i="17"/>
  <c r="Q68" i="17"/>
  <c r="E69" i="17"/>
  <c r="I69" i="17"/>
  <c r="M69" i="17"/>
  <c r="O69" i="17"/>
  <c r="Q69" i="17"/>
  <c r="E70" i="17"/>
  <c r="I70" i="17"/>
  <c r="M70" i="17"/>
  <c r="O70" i="17"/>
  <c r="Q70" i="17"/>
  <c r="E71" i="17"/>
  <c r="I71" i="17"/>
  <c r="M71" i="17"/>
  <c r="O71" i="17"/>
  <c r="Q71" i="17"/>
  <c r="E72" i="17"/>
  <c r="I72" i="17"/>
  <c r="M72" i="17"/>
  <c r="O72" i="17"/>
  <c r="Q72" i="17"/>
  <c r="E73" i="17"/>
  <c r="I73" i="17"/>
  <c r="M73" i="17"/>
  <c r="O73" i="17"/>
  <c r="Q73" i="17"/>
  <c r="G74" i="17"/>
  <c r="Q75" i="17"/>
  <c r="O75" i="17"/>
  <c r="M75" i="17"/>
  <c r="I75" i="17"/>
  <c r="E75" i="17"/>
  <c r="K75" i="17"/>
  <c r="P75" i="17"/>
  <c r="D108" i="17"/>
  <c r="E108" i="17" s="1"/>
  <c r="G63" i="17"/>
  <c r="K63" i="17"/>
  <c r="N63" i="17"/>
  <c r="G64" i="17"/>
  <c r="K64" i="17"/>
  <c r="N64" i="17"/>
  <c r="G65" i="17"/>
  <c r="K65" i="17"/>
  <c r="N65" i="17"/>
  <c r="G66" i="17"/>
  <c r="K66" i="17"/>
  <c r="N66" i="17"/>
  <c r="G67" i="17"/>
  <c r="K67" i="17"/>
  <c r="N67" i="17"/>
  <c r="G68" i="17"/>
  <c r="K68" i="17"/>
  <c r="N68" i="17"/>
  <c r="G69" i="17"/>
  <c r="K69" i="17"/>
  <c r="N69" i="17"/>
  <c r="G70" i="17"/>
  <c r="K70" i="17"/>
  <c r="N70" i="17"/>
  <c r="G71" i="17"/>
  <c r="K71" i="17"/>
  <c r="N71" i="17"/>
  <c r="G72" i="17"/>
  <c r="K72" i="17"/>
  <c r="N72" i="17"/>
  <c r="G73" i="17"/>
  <c r="K73" i="17"/>
  <c r="N73" i="17"/>
  <c r="Q74" i="17"/>
  <c r="O74" i="17"/>
  <c r="M74" i="17"/>
  <c r="I74" i="17"/>
  <c r="E74" i="17"/>
  <c r="K74" i="17"/>
  <c r="P74" i="17"/>
  <c r="G78" i="17"/>
  <c r="K78" i="17"/>
  <c r="N78" i="17"/>
  <c r="G79" i="17"/>
  <c r="K79" i="17"/>
  <c r="N79" i="17"/>
  <c r="G80" i="17"/>
  <c r="K80" i="17"/>
  <c r="N80" i="17"/>
  <c r="G81" i="17"/>
  <c r="K81" i="17"/>
  <c r="N81" i="17"/>
  <c r="G82" i="17"/>
  <c r="K82" i="17"/>
  <c r="N82" i="17"/>
  <c r="G83" i="17"/>
  <c r="K83" i="17"/>
  <c r="N83" i="17"/>
  <c r="G84" i="17"/>
  <c r="K84" i="17"/>
  <c r="N84" i="17"/>
  <c r="E87" i="17"/>
  <c r="I87" i="17"/>
  <c r="M87" i="17"/>
  <c r="O87" i="17"/>
  <c r="Q87" i="17"/>
  <c r="E88" i="17"/>
  <c r="I88" i="17"/>
  <c r="M88" i="17"/>
  <c r="O88" i="17"/>
  <c r="Q88" i="17"/>
  <c r="E89" i="17"/>
  <c r="I89" i="17"/>
  <c r="M89" i="17"/>
  <c r="O89" i="17"/>
  <c r="Q89" i="17"/>
  <c r="E90" i="17"/>
  <c r="I90" i="17"/>
  <c r="M90" i="17"/>
  <c r="O90" i="17"/>
  <c r="Q90" i="17"/>
  <c r="D111" i="17"/>
  <c r="E111" i="17" s="1"/>
  <c r="D110" i="17"/>
  <c r="E110" i="17" s="1"/>
  <c r="P85" i="17"/>
  <c r="G87" i="17"/>
  <c r="K87" i="17"/>
  <c r="N87" i="17"/>
  <c r="G88" i="17"/>
  <c r="K88" i="17"/>
  <c r="N88" i="17"/>
  <c r="G89" i="17"/>
  <c r="K89" i="17"/>
  <c r="N89" i="17"/>
  <c r="G90" i="17"/>
  <c r="K90" i="17"/>
  <c r="N90" i="17"/>
  <c r="I91" i="17"/>
  <c r="Q91" i="17" l="1"/>
  <c r="N61" i="17"/>
  <c r="G61" i="17"/>
  <c r="P41" i="17"/>
  <c r="Q41" i="17"/>
  <c r="M91" i="17"/>
  <c r="P91" i="17"/>
  <c r="M85" i="17"/>
  <c r="E55" i="17"/>
  <c r="N55" i="17"/>
  <c r="M41" i="17"/>
  <c r="K61" i="17"/>
  <c r="N29" i="17"/>
  <c r="O91" i="17"/>
  <c r="K91" i="17"/>
  <c r="G91" i="17"/>
  <c r="N91" i="17"/>
  <c r="Q85" i="17"/>
  <c r="I85" i="17"/>
  <c r="P61" i="17"/>
  <c r="Q61" i="17"/>
  <c r="M61" i="17"/>
  <c r="I61" i="17"/>
  <c r="N41" i="17"/>
  <c r="E29" i="17"/>
  <c r="O41" i="17"/>
  <c r="K41" i="17"/>
  <c r="G41" i="17"/>
  <c r="N85" i="17"/>
  <c r="O85" i="17"/>
  <c r="K85" i="17"/>
  <c r="G85" i="17"/>
  <c r="P55" i="17"/>
  <c r="M25" i="17"/>
  <c r="M55" i="17"/>
  <c r="P29" i="17"/>
  <c r="I55" i="17"/>
  <c r="Q25" i="17"/>
  <c r="G25" i="17"/>
  <c r="K55" i="17"/>
  <c r="G55" i="17"/>
  <c r="I111" i="17"/>
  <c r="K111" i="17"/>
  <c r="M111" i="17"/>
  <c r="O111" i="17"/>
  <c r="K110" i="17"/>
  <c r="G110" i="17"/>
  <c r="G111" i="17"/>
  <c r="Q111" i="17"/>
  <c r="N111" i="17"/>
  <c r="N25" i="17"/>
  <c r="O76" i="17"/>
  <c r="D109" i="17"/>
  <c r="K105" i="17"/>
  <c r="I104" i="17"/>
  <c r="M104" i="17"/>
  <c r="O104" i="17"/>
  <c r="O29" i="17"/>
  <c r="Q29" i="17"/>
  <c r="K104" i="17"/>
  <c r="G104" i="17"/>
  <c r="Q104" i="17"/>
  <c r="N104" i="17"/>
  <c r="M29" i="17"/>
  <c r="K29" i="17"/>
  <c r="I29" i="17"/>
  <c r="Q49" i="17"/>
  <c r="M49" i="17"/>
  <c r="I49" i="17"/>
  <c r="K49" i="17"/>
  <c r="G49" i="17"/>
  <c r="N49" i="17"/>
  <c r="O49" i="17"/>
  <c r="K107" i="17"/>
  <c r="O55" i="17"/>
  <c r="I108" i="17"/>
  <c r="M108" i="17"/>
  <c r="O108" i="17"/>
  <c r="K108" i="17"/>
  <c r="G108" i="17"/>
  <c r="Q108" i="17"/>
  <c r="N108" i="17"/>
  <c r="Q76" i="17"/>
  <c r="G76" i="17"/>
  <c r="M76" i="17"/>
  <c r="K76" i="17"/>
  <c r="I76" i="17"/>
  <c r="P76" i="17"/>
  <c r="E76" i="17"/>
  <c r="M110" i="17"/>
  <c r="I110" i="17"/>
  <c r="N110" i="17"/>
  <c r="Q110" i="17"/>
  <c r="O25" i="17"/>
  <c r="I25" i="17"/>
  <c r="P25" i="17"/>
  <c r="K25" i="17"/>
  <c r="P107" i="17"/>
  <c r="O107" i="17"/>
  <c r="D106" i="17"/>
  <c r="E106" i="17" s="1"/>
  <c r="P105" i="17"/>
  <c r="O105" i="17"/>
  <c r="J112" i="17"/>
  <c r="H112" i="17"/>
  <c r="D92" i="17"/>
  <c r="E92" i="17" s="1"/>
  <c r="P110" i="17"/>
  <c r="O110" i="17"/>
  <c r="P111" i="17"/>
  <c r="P108" i="17"/>
  <c r="M107" i="17"/>
  <c r="I107" i="17"/>
  <c r="N107" i="17"/>
  <c r="G107" i="17"/>
  <c r="Q107" i="17"/>
  <c r="M105" i="17"/>
  <c r="I105" i="17"/>
  <c r="N105" i="17"/>
  <c r="G105" i="17"/>
  <c r="Q105" i="17"/>
  <c r="P104" i="17"/>
  <c r="L112" i="17"/>
  <c r="F112" i="17"/>
  <c r="D103" i="17"/>
  <c r="O103" i="17" s="1"/>
  <c r="P49" i="17"/>
  <c r="E109" i="17" l="1"/>
  <c r="M109" i="17"/>
  <c r="P109" i="17"/>
  <c r="G109" i="17"/>
  <c r="O109" i="17"/>
  <c r="I109" i="17"/>
  <c r="N109" i="17"/>
  <c r="Q109" i="17"/>
  <c r="K109" i="17"/>
  <c r="I106" i="17"/>
  <c r="O106" i="17"/>
  <c r="K106" i="17"/>
  <c r="M106" i="17"/>
  <c r="G106" i="17"/>
  <c r="Q106" i="17"/>
  <c r="N106" i="17"/>
  <c r="K92" i="17"/>
  <c r="I103" i="17"/>
  <c r="M103" i="17"/>
  <c r="N103" i="17"/>
  <c r="O92" i="17"/>
  <c r="E103" i="17"/>
  <c r="D112" i="17"/>
  <c r="E112" i="17" s="1"/>
  <c r="P103" i="17"/>
  <c r="G103" i="17"/>
  <c r="Q103" i="17"/>
  <c r="G92" i="17"/>
  <c r="Q92" i="17"/>
  <c r="N92" i="17"/>
  <c r="I92" i="17"/>
  <c r="M92" i="17"/>
  <c r="K103" i="17"/>
  <c r="P106" i="17"/>
  <c r="P92" i="17"/>
  <c r="G112" i="17" l="1"/>
  <c r="I112" i="17"/>
  <c r="N112" i="17"/>
  <c r="Q112" i="17"/>
  <c r="M112" i="17"/>
  <c r="K112" i="17"/>
  <c r="P112" i="17"/>
  <c r="O112" i="17"/>
</calcChain>
</file>

<file path=xl/sharedStrings.xml><?xml version="1.0" encoding="utf-8"?>
<sst xmlns="http://schemas.openxmlformats.org/spreadsheetml/2006/main" count="135" uniqueCount="99">
  <si>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</si>
  <si>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</si>
  <si>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</si>
  <si>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</si>
  <si>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</si>
  <si>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</si>
  <si>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</si>
  <si>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</si>
  <si>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</si>
  <si>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</si>
  <si>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</si>
  <si>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>Анализ результатов диагностической проверочной работы по официальному (украинскому) языку и литературе в 6-х класссах</t>
  </si>
  <si>
    <t>УНО/ наименование ООО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</si>
  <si>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</si>
  <si>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</si>
  <si>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</si>
  <si>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</si>
  <si>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</si>
  <si>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</si>
  <si>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</si>
  <si>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</si>
  <si>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</si>
  <si>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</si>
  <si>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</si>
  <si>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</si>
  <si>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</si>
  <si>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</si>
  <si>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</si>
  <si>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УНО Днестровск</t>
  </si>
  <si>
    <t>МОУ "Днестровская СШ №1 им. Б.С. Паламарчука"</t>
  </si>
  <si>
    <t>МОУ "Днестровская СШ №2"</t>
  </si>
  <si>
    <t>УНО Бендеры</t>
  </si>
  <si>
    <t>МОУ "Бендерская гимназия № 1"</t>
  </si>
  <si>
    <t>МОУ "Бендерская гимназия № 2"</t>
  </si>
  <si>
    <t>МОУ "Бендерская СОШ № 2"</t>
  </si>
  <si>
    <t>МОУ "Бендерская СОШ № 11"</t>
  </si>
  <si>
    <t>МОУ "Бендерская СОШ № 13"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</si>
  <si>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</si>
  <si>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</si>
  <si>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</si>
  <si>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</si>
  <si>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"Бендерский теоретический лицей им.Берга"</t>
  </si>
  <si>
    <t>Слободзейское РУНО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</si>
  <si>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</si>
  <si>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</si>
  <si>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</si>
  <si>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«Краснянская СОШ»          </t>
  </si>
  <si>
    <t xml:space="preserve">МОУ «Первомайская СОШ №1»  </t>
  </si>
  <si>
    <t xml:space="preserve">МОУ «Первомайская ООШ №2»   </t>
  </si>
  <si>
    <t>Григориопольское УНО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</si>
  <si>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</si>
  <si>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</si>
  <si>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</si>
  <si>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«Шипская ОСШ Григориопольского района им.А.Паши»</t>
  </si>
  <si>
    <t>Дубоссарское УНО</t>
  </si>
  <si>
    <t>МОУ "Дубоссарская гимназия №1"</t>
  </si>
  <si>
    <t>МОУ "Дубоссарская РСОШ  №2"</t>
  </si>
  <si>
    <t>МОУ  "Дубоссарская РСОШ  №4"</t>
  </si>
  <si>
    <t>МОУ  "Дубоссарская РСОШ  №5"</t>
  </si>
  <si>
    <t>Рыбницкое УНО</t>
  </si>
  <si>
    <t>МОУ «Рыбницкая гимназия №1»</t>
  </si>
  <si>
    <t>МОУ «Рыбницкий ТЛ-К»</t>
  </si>
  <si>
    <t>МОУ «Рыбницкая РСОШ №3»</t>
  </si>
  <si>
    <t>МОУ «Рыбницкая РООШ №5»</t>
  </si>
  <si>
    <t>МОУ «Рыбницкая РСОШ № 6 с л/к»</t>
  </si>
  <si>
    <t>МОУ «Рыбницкая средняя школа №8»</t>
  </si>
  <si>
    <t>МОУ «Рыбницкая РМСОШ № 9»</t>
  </si>
  <si>
    <t>МОУ «Рыбницкая РСОШ №10 с г/к»</t>
  </si>
  <si>
    <t>МОУ «Рыбницкая РСОШ №11»</t>
  </si>
  <si>
    <t>МОУ «Белочинская ООШ-дет. сад»</t>
  </si>
  <si>
    <t>МОУ «Вадатурковская СОШ-д.с»</t>
  </si>
  <si>
    <t>МОУ «Ержовская СОШ»</t>
  </si>
  <si>
    <t>МОУ «Красненьская РСОШ»</t>
  </si>
  <si>
    <t>Каменское УНО</t>
  </si>
  <si>
    <t>МОУ "Каменская ОСШ№3"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</si>
  <si>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</si>
  <si>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</si>
  <si>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</si>
  <si>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</si>
  <si>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"Кузьминская ООШ-детский сад им. Иона Солтыса"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</si>
  <si>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</si>
  <si>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</si>
  <si>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</si>
  <si>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</si>
  <si>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</si>
  <si>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ИТОГО по республике</t>
  </si>
  <si>
    <t xml:space="preserve"> УНО Тирасполь</t>
  </si>
  <si>
    <t>Обобщенный анализ результатов диагностической проверочной работы по официальному (украинскому) языку и литературе в 6-х класссах</t>
  </si>
  <si>
    <t>Управление народного образования г.Тирасполь</t>
  </si>
  <si>
    <t>Управление народного образования, культуры, спорта и социальной помощи г. Днестровск</t>
  </si>
  <si>
    <t>Управление народного образования г. Бендеры</t>
  </si>
  <si>
    <t>Слободзейское районное управление народного образования</t>
  </si>
  <si>
    <t>Григориопольское управление народного образования</t>
  </si>
  <si>
    <t>Дубоссарское управление народного образования</t>
  </si>
  <si>
    <t>Каменское управление народного образования</t>
  </si>
  <si>
    <t xml:space="preserve">Организации образования республиканского подчинения (ГОУ) </t>
  </si>
  <si>
    <t>Рыбницкое управление народного образования</t>
  </si>
  <si>
    <t xml:space="preserve">МОУ "Каменская ОСШГ№2"  </t>
  </si>
  <si>
    <t>Анализ результатов ДПР по официальному (украинскому) языку и литературе в 6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</si>
</sst>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6" fillId="0" borderId="5" xfId="0" applyFont="1" applyBorder="1"/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/>
    <xf numFmtId="0" fontId="2" fillId="4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" fillId="0" borderId="5" xfId="0" applyNumberFormat="1" applyFont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" fontId="2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2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6" xfId="0" applyNumberFormat="1" applyFont="1" applyBorder="1" applyAlignment="1" applyProtection="1">
      <alignment horizontal="center" vertical="center" wrapText="1"/>
      <protection hidden="1"/>
    </xf>
    <xf numFmtId="2" fontId="3" fillId="0" borderId="17" xfId="0" applyNumberFormat="1" applyFont="1" applyBorder="1" applyAlignment="1" applyProtection="1">
      <alignment horizontal="center" vertical="center" wrapText="1"/>
      <protection hidden="1"/>
    </xf>
    <xf numFmtId="2" fontId="3" fillId="0" borderId="19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2" fontId="4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/>
    <xf numFmtId="2" fontId="3" fillId="0" borderId="12" xfId="0" applyNumberFormat="1" applyFont="1" applyBorder="1" applyAlignment="1" applyProtection="1">
      <alignment horizontal="center" vertical="center" wrapText="1"/>
      <protection hidden="1"/>
    </xf>
    <xf numFmtId="2" fontId="3" fillId="0" borderId="10" xfId="0" applyNumberFormat="1" applyFont="1" applyBorder="1" applyAlignment="1" applyProtection="1">
      <alignment horizontal="center" vertical="center" wrapText="1"/>
      <protection hidden="1"/>
    </xf>
    <xf numFmtId="0" fontId="1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1" fillId="5" borderId="5" xfId="0" applyFont="1" applyFill="1" applyBorder="1" applyAlignment="1">
      <alignment wrapText="1"/>
    </xf>
    <xf numFmtId="0" fontId="2" fillId="2" borderId="21" xfId="0" applyFont="1" applyFill="1" applyBorder="1" applyAlignment="1">
      <alignment horizontal="center" vertical="center"/>
    </xf>
    <xf numFmtId="0" fontId="6" fillId="0" borderId="0" xfId="0" applyFont="1" applyBorder="1"/>
    <xf numFmtId="0" fontId="2" fillId="2" borderId="5" xfId="0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2" fillId="2" borderId="21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2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>
      <alignment horizontal="right" vertical="center"/>
    </xf>
    <xf numFmtId="0" fontId="3" fillId="4" borderId="2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wrapText="1"/>
    </xf>
    <xf numFmtId="0" fontId="2" fillId="0" borderId="18" xfId="0" applyFont="1" applyBorder="1" applyAlignment="1">
      <alignment horizontal="right" vertical="center"/>
    </xf>
    <xf numFmtId="0" fontId="2" fillId="2" borderId="25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16" xfId="0" applyNumberFormat="1" applyFont="1" applyBorder="1" applyAlignment="1" applyProtection="1">
      <alignment horizontal="center" vertical="center" wrapText="1"/>
      <protection hidden="1"/>
    </xf>
    <xf numFmtId="41" fontId="4" fillId="3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6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1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 applyProtection="1">
      <alignment horizontal="center" vertical="center" wrapText="1"/>
      <protection hidden="1"/>
    </xf>
    <xf numFmtId="1" fontId="3" fillId="2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9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 applyProtection="1">
      <alignment horizontal="center" vertical="center" wrapText="1"/>
      <protection hidden="1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5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1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7"/>
  <sheetViews>
    <sheetView tabSelected="1" topLeftCell="A4" zoomScale="60" zoomScaleNormal="60" workbookViewId="0">
      <selection activeCell="G119" sqref="G119"/>
    </sheetView>
  </sheetViews>
  <sheetFormatPr defaultRowHeight="15" x14ac:dyDescent="0.25"/>
  <cols>
    <col min="2" max="2" width="64.5703125" customWidth="1"/>
    <col min="3" max="3" width="9.28515625" bestFit="1" customWidth="1"/>
    <col min="4" max="4" width="11.42578125" bestFit="1" customWidth="1"/>
    <col min="5" max="5" width="12.42578125" customWidth="1"/>
    <col min="6" max="6" width="11.42578125" bestFit="1" customWidth="1"/>
    <col min="7" max="7" width="8.85546875" customWidth="1"/>
    <col min="8" max="8" width="11.42578125" bestFit="1" customWidth="1"/>
    <col min="9" max="9" width="9.28515625" bestFit="1" customWidth="1"/>
    <col min="10" max="10" width="11.42578125" bestFit="1" customWidth="1"/>
    <col min="11" max="11" width="9.28515625" bestFit="1" customWidth="1"/>
    <col min="12" max="12" width="11.42578125" bestFit="1" customWidth="1"/>
    <col min="13" max="13" width="9.28515625" bestFit="1" customWidth="1"/>
    <col min="14" max="14" width="11.42578125" bestFit="1" customWidth="1"/>
    <col min="15" max="15" width="9.28515625" bestFit="1" customWidth="1"/>
    <col min="16" max="16" width="11.42578125" bestFit="1" customWidth="1"/>
    <col min="17" max="17" width="9.28515625" bestFit="1" customWidth="1"/>
    <col min="18" max="18" width="11.42578125" bestFit="1" customWidth="1"/>
    <col min="19" max="19" width="9.28515625" bestFit="1" customWidth="1"/>
    <col min="20" max="20" width="11.28515625" bestFit="1" customWidth="1"/>
    <col min="21" max="21" width="9.28515625" bestFit="1" customWidth="1"/>
    <col min="22" max="22" width="11.28515625" bestFit="1" customWidth="1"/>
    <col min="23" max="23" width="9.28515625" bestFit="1" customWidth="1"/>
    <col min="24" max="24" width="11.28515625" bestFit="1" customWidth="1"/>
    <col min="25" max="25" width="9.28515625" bestFit="1" customWidth="1"/>
    <col min="26" max="26" width="11.28515625" bestFit="1" customWidth="1"/>
    <col min="27" max="27" width="9.28515625" bestFit="1" customWidth="1"/>
    <col min="28" max="28" width="11.28515625" bestFit="1" customWidth="1"/>
    <col min="29" max="29" width="9.28515625" bestFit="1" customWidth="1"/>
    <col min="30" max="30" width="11.28515625" bestFit="1" customWidth="1"/>
    <col min="31" max="31" width="9.28515625" bestFit="1" customWidth="1"/>
    <col min="32" max="32" width="11.28515625" bestFit="1" customWidth="1"/>
    <col min="33" max="33" width="9.28515625" bestFit="1" customWidth="1"/>
    <col min="34" max="34" width="11.28515625" bestFit="1" customWidth="1"/>
  </cols>
  <sheetData>
    <row r="2" spans="1:17" ht="15.75" x14ac:dyDescent="0.25">
      <c r="B2" s="90" t="s">
        <v>11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8.75" x14ac:dyDescent="0.25">
      <c r="B3" s="90" t="s">
        <v>10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5"/>
    </row>
    <row r="4" spans="1:17" ht="18.75" x14ac:dyDescent="0.25">
      <c r="B4" s="92"/>
      <c r="C4" s="92"/>
      <c r="D4" s="92"/>
      <c r="E4" s="9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ht="15" customHeight="1" x14ac:dyDescent="0.25">
      <c r="A5" s="93"/>
      <c r="B5" s="96" t="s">
        <v>12</v>
      </c>
      <c r="C5" s="97" t="s">
        <v>0</v>
      </c>
      <c r="D5" s="100" t="s">
        <v>1</v>
      </c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1" t="s">
        <v>3</v>
      </c>
      <c r="O5" s="101" t="s">
        <v>4</v>
      </c>
      <c r="P5" s="101" t="s">
        <v>5</v>
      </c>
      <c r="Q5" s="105" t="s">
        <v>6</v>
      </c>
    </row>
    <row r="6" spans="1:17" ht="15" customHeight="1" x14ac:dyDescent="0.25">
      <c r="A6" s="94"/>
      <c r="B6" s="96"/>
      <c r="C6" s="98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01"/>
      <c r="P6" s="101"/>
      <c r="Q6" s="105"/>
    </row>
    <row r="7" spans="1:17" ht="15.75" x14ac:dyDescent="0.25">
      <c r="A7" s="94"/>
      <c r="B7" s="96"/>
      <c r="C7" s="98"/>
      <c r="D7" s="100"/>
      <c r="E7" s="100"/>
      <c r="F7" s="100">
        <v>5</v>
      </c>
      <c r="G7" s="100"/>
      <c r="H7" s="100">
        <v>4</v>
      </c>
      <c r="I7" s="100"/>
      <c r="J7" s="100">
        <v>3</v>
      </c>
      <c r="K7" s="100"/>
      <c r="L7" s="100">
        <v>2</v>
      </c>
      <c r="M7" s="100"/>
      <c r="N7" s="101"/>
      <c r="O7" s="101"/>
      <c r="P7" s="101"/>
      <c r="Q7" s="105"/>
    </row>
    <row r="8" spans="1:17" ht="15.75" x14ac:dyDescent="0.25">
      <c r="A8" s="95"/>
      <c r="B8" s="96"/>
      <c r="C8" s="99"/>
      <c r="D8" s="7" t="s">
        <v>7</v>
      </c>
      <c r="E8" s="7" t="s">
        <v>8</v>
      </c>
      <c r="F8" s="7" t="s">
        <v>7</v>
      </c>
      <c r="G8" s="7" t="s">
        <v>8</v>
      </c>
      <c r="H8" s="7" t="s">
        <v>7</v>
      </c>
      <c r="I8" s="7" t="s">
        <v>8</v>
      </c>
      <c r="J8" s="7" t="s">
        <v>7</v>
      </c>
      <c r="K8" s="7" t="s">
        <v>8</v>
      </c>
      <c r="L8" s="7" t="s">
        <v>7</v>
      </c>
      <c r="M8" s="7" t="s">
        <v>8</v>
      </c>
      <c r="N8" s="101"/>
      <c r="O8" s="101"/>
      <c r="P8" s="101"/>
      <c r="Q8" s="105"/>
    </row>
    <row r="9" spans="1:17" ht="15.75" x14ac:dyDescent="0.25">
      <c r="A9" s="6"/>
      <c r="B9" s="9" t="s">
        <v>86</v>
      </c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</row>
    <row r="10" spans="1:17" ht="18" customHeight="1" x14ac:dyDescent="0.25">
      <c r="A10" s="4">
        <v>1</v>
      </c>
      <c r="B10" s="35" t="s">
        <v>13</v>
      </c>
      <c r="C10" s="10">
        <v>41</v>
      </c>
      <c r="D10" s="11">
        <f t="shared" ref="D10:D48" si="0">F10+H10+J10+L10</f>
        <v>30</v>
      </c>
      <c r="E10" s="12">
        <f t="shared" ref="E10" si="1">D10*100/C10</f>
        <v>73.170731707317074</v>
      </c>
      <c r="F10" s="10">
        <v>4</v>
      </c>
      <c r="G10" s="12">
        <f>F10*100/D10</f>
        <v>13.333333333333334</v>
      </c>
      <c r="H10" s="10">
        <v>16</v>
      </c>
      <c r="I10" s="12">
        <f>H10*100/D10</f>
        <v>53.333333333333336</v>
      </c>
      <c r="J10" s="10">
        <v>10</v>
      </c>
      <c r="K10" s="12">
        <f>J10*100/D10</f>
        <v>33.333333333333336</v>
      </c>
      <c r="L10" s="10"/>
      <c r="M10" s="12">
        <f>L10*100/D10</f>
        <v>0</v>
      </c>
      <c r="N10" s="12">
        <f>(F10+H10+J10)*100/D10</f>
        <v>100</v>
      </c>
      <c r="O10" s="13">
        <f>(F10+H10)*100/D10</f>
        <v>66.666666666666671</v>
      </c>
      <c r="P10" s="13">
        <f>(F10*5+H10*4+J10*3+L10*2)/D10</f>
        <v>3.8</v>
      </c>
      <c r="Q10" s="14">
        <f>(F10*100+H10*64+J10*36+L10*16)/D10</f>
        <v>59.466666666666669</v>
      </c>
    </row>
    <row r="11" spans="1:17" ht="18" customHeight="1" x14ac:dyDescent="0.25">
      <c r="A11" s="4">
        <v>2</v>
      </c>
      <c r="B11" s="35" t="s">
        <v>14</v>
      </c>
      <c r="C11" s="52">
        <v>17</v>
      </c>
      <c r="D11" s="53">
        <f t="shared" si="0"/>
        <v>14</v>
      </c>
      <c r="E11" s="54">
        <f>D11*100/C11</f>
        <v>82.352941176470594</v>
      </c>
      <c r="F11" s="52">
        <v>1</v>
      </c>
      <c r="G11" s="54">
        <f t="shared" ref="G11:G48" si="2">F11*100/D11</f>
        <v>7.1428571428571432</v>
      </c>
      <c r="H11" s="52">
        <v>9</v>
      </c>
      <c r="I11" s="54">
        <f t="shared" ref="I11:I48" si="3">H11*100/D11</f>
        <v>64.285714285714292</v>
      </c>
      <c r="J11" s="52">
        <v>4</v>
      </c>
      <c r="K11" s="54">
        <f t="shared" ref="K11:K48" si="4">J11*100/D11</f>
        <v>28.571428571428573</v>
      </c>
      <c r="L11" s="52"/>
      <c r="M11" s="54">
        <f t="shared" ref="M11:M48" si="5">L11*100/D11</f>
        <v>0</v>
      </c>
      <c r="N11" s="54">
        <f t="shared" ref="N11:N48" si="6">(F11+H11+J11)*100/D11</f>
        <v>100</v>
      </c>
      <c r="O11" s="14">
        <f t="shared" ref="O11:O48" si="7">(F11+H11)*100/D11</f>
        <v>71.428571428571431</v>
      </c>
      <c r="P11" s="14">
        <f t="shared" ref="P11:P48" si="8">(F11*5+H11*4+J11*3+L11*2)/D11</f>
        <v>3.7857142857142856</v>
      </c>
      <c r="Q11" s="14">
        <f t="shared" ref="Q11:Q48" si="9">(F11*100+H11*64+J11*36+L11*16)/D11</f>
        <v>58.571428571428569</v>
      </c>
    </row>
    <row r="12" spans="1:17" ht="14.25" customHeight="1" x14ac:dyDescent="0.25">
      <c r="A12" s="4">
        <v>3</v>
      </c>
      <c r="B12" s="35" t="s">
        <v>15</v>
      </c>
      <c r="C12" s="52">
        <v>37</v>
      </c>
      <c r="D12" s="53">
        <f t="shared" si="0"/>
        <v>32</v>
      </c>
      <c r="E12" s="54">
        <f t="shared" ref="E12:E49" si="10">D12*100/C12</f>
        <v>86.486486486486484</v>
      </c>
      <c r="F12" s="52">
        <v>4</v>
      </c>
      <c r="G12" s="54">
        <f t="shared" si="2"/>
        <v>12.5</v>
      </c>
      <c r="H12" s="52">
        <v>14</v>
      </c>
      <c r="I12" s="54">
        <f t="shared" si="3"/>
        <v>43.75</v>
      </c>
      <c r="J12" s="52">
        <v>13</v>
      </c>
      <c r="K12" s="54">
        <f t="shared" si="4"/>
        <v>40.625</v>
      </c>
      <c r="L12" s="52">
        <v>1</v>
      </c>
      <c r="M12" s="54">
        <f t="shared" si="5"/>
        <v>3.125</v>
      </c>
      <c r="N12" s="54">
        <f t="shared" si="6"/>
        <v>96.875</v>
      </c>
      <c r="O12" s="14">
        <f t="shared" si="7"/>
        <v>56.25</v>
      </c>
      <c r="P12" s="14">
        <f t="shared" si="8"/>
        <v>3.65625</v>
      </c>
      <c r="Q12" s="14">
        <f t="shared" si="9"/>
        <v>55.625</v>
      </c>
    </row>
    <row r="13" spans="1:17" ht="18" customHeight="1" x14ac:dyDescent="0.25">
      <c r="A13" s="4">
        <v>4</v>
      </c>
      <c r="B13" s="35" t="s">
        <v>16</v>
      </c>
      <c r="C13" s="52">
        <v>32</v>
      </c>
      <c r="D13" s="53">
        <f>F13+H13+J13+L13</f>
        <v>27</v>
      </c>
      <c r="E13" s="54">
        <f t="shared" si="10"/>
        <v>84.375</v>
      </c>
      <c r="F13" s="52">
        <v>2</v>
      </c>
      <c r="G13" s="54">
        <f t="shared" si="2"/>
        <v>7.4074074074074074</v>
      </c>
      <c r="H13" s="52">
        <v>17</v>
      </c>
      <c r="I13" s="54">
        <f t="shared" si="3"/>
        <v>62.962962962962962</v>
      </c>
      <c r="J13" s="52">
        <v>8</v>
      </c>
      <c r="K13" s="54">
        <f>J13*100/D13</f>
        <v>29.62962962962963</v>
      </c>
      <c r="L13" s="52"/>
      <c r="M13" s="54">
        <f t="shared" si="5"/>
        <v>0</v>
      </c>
      <c r="N13" s="54">
        <f t="shared" si="6"/>
        <v>100</v>
      </c>
      <c r="O13" s="14">
        <f t="shared" si="7"/>
        <v>70.370370370370367</v>
      </c>
      <c r="P13" s="14">
        <f t="shared" si="8"/>
        <v>3.7777777777777777</v>
      </c>
      <c r="Q13" s="14">
        <f t="shared" si="9"/>
        <v>58.370370370370374</v>
      </c>
    </row>
    <row r="14" spans="1:17" ht="15.75" x14ac:dyDescent="0.25">
      <c r="A14" s="4">
        <v>5</v>
      </c>
      <c r="B14" s="35" t="s">
        <v>17</v>
      </c>
      <c r="C14" s="52">
        <v>14</v>
      </c>
      <c r="D14" s="53">
        <f t="shared" si="0"/>
        <v>12</v>
      </c>
      <c r="E14" s="54">
        <f t="shared" si="10"/>
        <v>85.714285714285708</v>
      </c>
      <c r="F14" s="52">
        <v>2</v>
      </c>
      <c r="G14" s="54">
        <f t="shared" si="2"/>
        <v>16.666666666666668</v>
      </c>
      <c r="H14" s="52">
        <v>7</v>
      </c>
      <c r="I14" s="54">
        <f t="shared" si="3"/>
        <v>58.333333333333336</v>
      </c>
      <c r="J14" s="52">
        <v>3</v>
      </c>
      <c r="K14" s="54">
        <f t="shared" si="4"/>
        <v>25</v>
      </c>
      <c r="L14" s="52"/>
      <c r="M14" s="54">
        <f t="shared" si="5"/>
        <v>0</v>
      </c>
      <c r="N14" s="54">
        <f t="shared" si="6"/>
        <v>100</v>
      </c>
      <c r="O14" s="14">
        <f t="shared" si="7"/>
        <v>75</v>
      </c>
      <c r="P14" s="14">
        <f t="shared" si="8"/>
        <v>3.9166666666666665</v>
      </c>
      <c r="Q14" s="14">
        <f t="shared" si="9"/>
        <v>63</v>
      </c>
    </row>
    <row r="15" spans="1:17" ht="15.75" x14ac:dyDescent="0.25">
      <c r="A15" s="4">
        <v>6</v>
      </c>
      <c r="B15" s="35" t="s">
        <v>18</v>
      </c>
      <c r="C15" s="52">
        <v>18</v>
      </c>
      <c r="D15" s="53">
        <f t="shared" si="0"/>
        <v>16</v>
      </c>
      <c r="E15" s="54">
        <f t="shared" si="10"/>
        <v>88.888888888888886</v>
      </c>
      <c r="F15" s="52"/>
      <c r="G15" s="54">
        <f t="shared" si="2"/>
        <v>0</v>
      </c>
      <c r="H15" s="52">
        <v>5</v>
      </c>
      <c r="I15" s="54">
        <f t="shared" si="3"/>
        <v>31.25</v>
      </c>
      <c r="J15" s="52">
        <v>10</v>
      </c>
      <c r="K15" s="54">
        <f t="shared" si="4"/>
        <v>62.5</v>
      </c>
      <c r="L15" s="52">
        <v>1</v>
      </c>
      <c r="M15" s="54">
        <f t="shared" si="5"/>
        <v>6.25</v>
      </c>
      <c r="N15" s="54">
        <f t="shared" si="6"/>
        <v>93.75</v>
      </c>
      <c r="O15" s="14">
        <f t="shared" si="7"/>
        <v>31.25</v>
      </c>
      <c r="P15" s="14">
        <f t="shared" si="8"/>
        <v>3.25</v>
      </c>
      <c r="Q15" s="14">
        <f t="shared" si="9"/>
        <v>43.5</v>
      </c>
    </row>
    <row r="16" spans="1:17" ht="15.75" x14ac:dyDescent="0.25">
      <c r="A16" s="4">
        <v>7</v>
      </c>
      <c r="B16" s="35" t="s">
        <v>19</v>
      </c>
      <c r="C16" s="52">
        <v>63</v>
      </c>
      <c r="D16" s="53">
        <f t="shared" si="0"/>
        <v>57</v>
      </c>
      <c r="E16" s="54">
        <f t="shared" si="10"/>
        <v>90.476190476190482</v>
      </c>
      <c r="F16" s="52">
        <v>13</v>
      </c>
      <c r="G16" s="54">
        <f t="shared" si="2"/>
        <v>22.807017543859651</v>
      </c>
      <c r="H16" s="52">
        <v>27</v>
      </c>
      <c r="I16" s="54">
        <f t="shared" si="3"/>
        <v>47.368421052631582</v>
      </c>
      <c r="J16" s="52">
        <v>17</v>
      </c>
      <c r="K16" s="54">
        <f t="shared" si="4"/>
        <v>29.82456140350877</v>
      </c>
      <c r="L16" s="52"/>
      <c r="M16" s="54">
        <f t="shared" si="5"/>
        <v>0</v>
      </c>
      <c r="N16" s="54">
        <f t="shared" si="6"/>
        <v>100</v>
      </c>
      <c r="O16" s="14">
        <f t="shared" si="7"/>
        <v>70.175438596491233</v>
      </c>
      <c r="P16" s="14">
        <f t="shared" si="8"/>
        <v>3.9298245614035086</v>
      </c>
      <c r="Q16" s="14">
        <f t="shared" si="9"/>
        <v>63.859649122807021</v>
      </c>
    </row>
    <row r="17" spans="1:17" ht="15.75" x14ac:dyDescent="0.25">
      <c r="A17" s="4">
        <v>8</v>
      </c>
      <c r="B17" s="35" t="s">
        <v>20</v>
      </c>
      <c r="C17" s="52">
        <v>9</v>
      </c>
      <c r="D17" s="53">
        <f t="shared" si="0"/>
        <v>8</v>
      </c>
      <c r="E17" s="54">
        <f t="shared" si="10"/>
        <v>88.888888888888886</v>
      </c>
      <c r="F17" s="52">
        <v>1</v>
      </c>
      <c r="G17" s="54">
        <f t="shared" si="2"/>
        <v>12.5</v>
      </c>
      <c r="H17" s="52">
        <v>4</v>
      </c>
      <c r="I17" s="54">
        <f t="shared" si="3"/>
        <v>50</v>
      </c>
      <c r="J17" s="52">
        <v>3</v>
      </c>
      <c r="K17" s="54">
        <f t="shared" si="4"/>
        <v>37.5</v>
      </c>
      <c r="L17" s="52"/>
      <c r="M17" s="54">
        <f t="shared" si="5"/>
        <v>0</v>
      </c>
      <c r="N17" s="54">
        <f t="shared" si="6"/>
        <v>100</v>
      </c>
      <c r="O17" s="14">
        <f t="shared" si="7"/>
        <v>62.5</v>
      </c>
      <c r="P17" s="14">
        <f t="shared" si="8"/>
        <v>3.75</v>
      </c>
      <c r="Q17" s="14">
        <f t="shared" si="9"/>
        <v>58</v>
      </c>
    </row>
    <row r="18" spans="1:17" ht="15.75" x14ac:dyDescent="0.25">
      <c r="A18" s="4">
        <v>9</v>
      </c>
      <c r="B18" s="35" t="s">
        <v>21</v>
      </c>
      <c r="C18" s="52">
        <v>21</v>
      </c>
      <c r="D18" s="53">
        <f t="shared" si="0"/>
        <v>19</v>
      </c>
      <c r="E18" s="54">
        <f t="shared" si="10"/>
        <v>90.476190476190482</v>
      </c>
      <c r="F18" s="52"/>
      <c r="G18" s="54">
        <f t="shared" si="2"/>
        <v>0</v>
      </c>
      <c r="H18" s="52">
        <v>8</v>
      </c>
      <c r="I18" s="54">
        <f t="shared" si="3"/>
        <v>42.10526315789474</v>
      </c>
      <c r="J18" s="52">
        <v>11</v>
      </c>
      <c r="K18" s="54">
        <f t="shared" si="4"/>
        <v>57.89473684210526</v>
      </c>
      <c r="L18" s="52"/>
      <c r="M18" s="54">
        <f t="shared" si="5"/>
        <v>0</v>
      </c>
      <c r="N18" s="54">
        <f t="shared" si="6"/>
        <v>100</v>
      </c>
      <c r="O18" s="14">
        <f t="shared" si="7"/>
        <v>42.10526315789474</v>
      </c>
      <c r="P18" s="14">
        <f t="shared" si="8"/>
        <v>3.4210526315789473</v>
      </c>
      <c r="Q18" s="14">
        <f t="shared" si="9"/>
        <v>47.789473684210527</v>
      </c>
    </row>
    <row r="19" spans="1:17" ht="15.75" x14ac:dyDescent="0.25">
      <c r="A19" s="4">
        <v>10</v>
      </c>
      <c r="B19" s="35" t="s">
        <v>22</v>
      </c>
      <c r="C19" s="52">
        <v>67</v>
      </c>
      <c r="D19" s="53">
        <f t="shared" si="0"/>
        <v>63</v>
      </c>
      <c r="E19" s="54">
        <f t="shared" si="10"/>
        <v>94.02985074626865</v>
      </c>
      <c r="F19" s="52">
        <v>7</v>
      </c>
      <c r="G19" s="54">
        <f t="shared" si="2"/>
        <v>11.111111111111111</v>
      </c>
      <c r="H19" s="52">
        <v>28</v>
      </c>
      <c r="I19" s="54">
        <f t="shared" si="3"/>
        <v>44.444444444444443</v>
      </c>
      <c r="J19" s="52">
        <v>27</v>
      </c>
      <c r="K19" s="54">
        <f t="shared" si="4"/>
        <v>42.857142857142854</v>
      </c>
      <c r="L19" s="52">
        <v>1</v>
      </c>
      <c r="M19" s="54">
        <f t="shared" si="5"/>
        <v>1.5873015873015872</v>
      </c>
      <c r="N19" s="54">
        <f t="shared" si="6"/>
        <v>98.412698412698418</v>
      </c>
      <c r="O19" s="14">
        <f t="shared" si="7"/>
        <v>55.555555555555557</v>
      </c>
      <c r="P19" s="14">
        <f t="shared" si="8"/>
        <v>3.6507936507936507</v>
      </c>
      <c r="Q19" s="14">
        <f t="shared" si="9"/>
        <v>55.238095238095241</v>
      </c>
    </row>
    <row r="20" spans="1:17" ht="15.75" x14ac:dyDescent="0.25">
      <c r="A20" s="4">
        <v>11</v>
      </c>
      <c r="B20" s="35" t="s">
        <v>23</v>
      </c>
      <c r="C20" s="52">
        <v>38</v>
      </c>
      <c r="D20" s="53">
        <f t="shared" si="0"/>
        <v>36</v>
      </c>
      <c r="E20" s="54">
        <f t="shared" si="10"/>
        <v>94.736842105263165</v>
      </c>
      <c r="F20" s="52">
        <v>7</v>
      </c>
      <c r="G20" s="54">
        <f t="shared" si="2"/>
        <v>19.444444444444443</v>
      </c>
      <c r="H20" s="52">
        <v>13</v>
      </c>
      <c r="I20" s="54">
        <f t="shared" si="3"/>
        <v>36.111111111111114</v>
      </c>
      <c r="J20" s="52">
        <v>13</v>
      </c>
      <c r="K20" s="54">
        <f t="shared" si="4"/>
        <v>36.111111111111114</v>
      </c>
      <c r="L20" s="52">
        <v>3</v>
      </c>
      <c r="M20" s="54">
        <f t="shared" si="5"/>
        <v>8.3333333333333339</v>
      </c>
      <c r="N20" s="54">
        <f t="shared" si="6"/>
        <v>91.666666666666671</v>
      </c>
      <c r="O20" s="14">
        <f t="shared" si="7"/>
        <v>55.555555555555557</v>
      </c>
      <c r="P20" s="14">
        <f t="shared" si="8"/>
        <v>3.6666666666666665</v>
      </c>
      <c r="Q20" s="14">
        <f t="shared" si="9"/>
        <v>56.888888888888886</v>
      </c>
    </row>
    <row r="21" spans="1:17" ht="15.75" x14ac:dyDescent="0.25">
      <c r="A21" s="4">
        <v>12</v>
      </c>
      <c r="B21" s="35" t="s">
        <v>24</v>
      </c>
      <c r="C21" s="52">
        <v>22</v>
      </c>
      <c r="D21" s="53">
        <f t="shared" si="0"/>
        <v>18</v>
      </c>
      <c r="E21" s="54">
        <f t="shared" si="10"/>
        <v>81.818181818181813</v>
      </c>
      <c r="F21" s="52">
        <v>2</v>
      </c>
      <c r="G21" s="54">
        <f t="shared" si="2"/>
        <v>11.111111111111111</v>
      </c>
      <c r="H21" s="52">
        <v>10</v>
      </c>
      <c r="I21" s="54">
        <f t="shared" si="3"/>
        <v>55.555555555555557</v>
      </c>
      <c r="J21" s="52">
        <v>6</v>
      </c>
      <c r="K21" s="54">
        <f t="shared" si="4"/>
        <v>33.333333333333336</v>
      </c>
      <c r="L21" s="52"/>
      <c r="M21" s="54">
        <f t="shared" si="5"/>
        <v>0</v>
      </c>
      <c r="N21" s="54">
        <f t="shared" si="6"/>
        <v>100</v>
      </c>
      <c r="O21" s="14">
        <f t="shared" si="7"/>
        <v>66.666666666666671</v>
      </c>
      <c r="P21" s="14">
        <f t="shared" si="8"/>
        <v>3.7777777777777777</v>
      </c>
      <c r="Q21" s="14">
        <f t="shared" si="9"/>
        <v>58.666666666666664</v>
      </c>
    </row>
    <row r="22" spans="1:17" ht="15.75" x14ac:dyDescent="0.25">
      <c r="A22" s="4">
        <v>13</v>
      </c>
      <c r="B22" s="35" t="s">
        <v>25</v>
      </c>
      <c r="C22" s="52">
        <v>30</v>
      </c>
      <c r="D22" s="53">
        <f t="shared" si="0"/>
        <v>25</v>
      </c>
      <c r="E22" s="54">
        <f t="shared" si="10"/>
        <v>83.333333333333329</v>
      </c>
      <c r="F22" s="52">
        <v>1</v>
      </c>
      <c r="G22" s="54">
        <f t="shared" si="2"/>
        <v>4</v>
      </c>
      <c r="H22" s="52">
        <v>6</v>
      </c>
      <c r="I22" s="54">
        <f t="shared" si="3"/>
        <v>24</v>
      </c>
      <c r="J22" s="52">
        <v>18</v>
      </c>
      <c r="K22" s="54">
        <f t="shared" si="4"/>
        <v>72</v>
      </c>
      <c r="L22" s="52"/>
      <c r="M22" s="54">
        <f t="shared" si="5"/>
        <v>0</v>
      </c>
      <c r="N22" s="54">
        <f t="shared" si="6"/>
        <v>100</v>
      </c>
      <c r="O22" s="14">
        <f t="shared" si="7"/>
        <v>28</v>
      </c>
      <c r="P22" s="14">
        <f t="shared" si="8"/>
        <v>3.32</v>
      </c>
      <c r="Q22" s="14">
        <f t="shared" si="9"/>
        <v>45.28</v>
      </c>
    </row>
    <row r="23" spans="1:17" ht="18" customHeight="1" x14ac:dyDescent="0.25">
      <c r="A23" s="4">
        <v>14</v>
      </c>
      <c r="B23" s="35" t="s">
        <v>26</v>
      </c>
      <c r="C23" s="52">
        <v>31</v>
      </c>
      <c r="D23" s="53">
        <f t="shared" si="0"/>
        <v>28</v>
      </c>
      <c r="E23" s="54">
        <f t="shared" si="10"/>
        <v>90.322580645161295</v>
      </c>
      <c r="F23" s="52"/>
      <c r="G23" s="54">
        <f t="shared" si="2"/>
        <v>0</v>
      </c>
      <c r="H23" s="52">
        <v>13</v>
      </c>
      <c r="I23" s="54">
        <f t="shared" si="3"/>
        <v>46.428571428571431</v>
      </c>
      <c r="J23" s="52">
        <v>14</v>
      </c>
      <c r="K23" s="54">
        <f t="shared" si="4"/>
        <v>50</v>
      </c>
      <c r="L23" s="52">
        <v>1</v>
      </c>
      <c r="M23" s="54">
        <f t="shared" si="5"/>
        <v>3.5714285714285716</v>
      </c>
      <c r="N23" s="54">
        <f t="shared" si="6"/>
        <v>96.428571428571431</v>
      </c>
      <c r="O23" s="14">
        <f t="shared" si="7"/>
        <v>46.428571428571431</v>
      </c>
      <c r="P23" s="14">
        <f t="shared" si="8"/>
        <v>3.4285714285714284</v>
      </c>
      <c r="Q23" s="14">
        <f t="shared" si="9"/>
        <v>48.285714285714285</v>
      </c>
    </row>
    <row r="24" spans="1:17" ht="16.5" thickBot="1" x14ac:dyDescent="0.3">
      <c r="A24" s="4">
        <v>15</v>
      </c>
      <c r="B24" s="36" t="s">
        <v>27</v>
      </c>
      <c r="C24" s="55">
        <v>43</v>
      </c>
      <c r="D24" s="56">
        <f t="shared" si="0"/>
        <v>37</v>
      </c>
      <c r="E24" s="57">
        <f t="shared" si="10"/>
        <v>86.04651162790698</v>
      </c>
      <c r="F24" s="55">
        <v>2</v>
      </c>
      <c r="G24" s="57">
        <f t="shared" si="2"/>
        <v>5.4054054054054053</v>
      </c>
      <c r="H24" s="55">
        <v>18</v>
      </c>
      <c r="I24" s="57">
        <f t="shared" si="3"/>
        <v>48.648648648648646</v>
      </c>
      <c r="J24" s="55">
        <v>17</v>
      </c>
      <c r="K24" s="57">
        <f t="shared" si="4"/>
        <v>45.945945945945944</v>
      </c>
      <c r="L24" s="55"/>
      <c r="M24" s="57">
        <f t="shared" si="5"/>
        <v>0</v>
      </c>
      <c r="N24" s="57">
        <f t="shared" si="6"/>
        <v>100</v>
      </c>
      <c r="O24" s="15">
        <f t="shared" si="7"/>
        <v>54.054054054054056</v>
      </c>
      <c r="P24" s="15">
        <f t="shared" si="8"/>
        <v>3.5945945945945947</v>
      </c>
      <c r="Q24" s="15">
        <f t="shared" si="9"/>
        <v>53.081081081081081</v>
      </c>
    </row>
    <row r="25" spans="1:17" ht="16.5" thickBot="1" x14ac:dyDescent="0.3">
      <c r="A25" s="4"/>
      <c r="B25" s="37" t="s">
        <v>9</v>
      </c>
      <c r="C25" s="58">
        <f>SUM(C10:C24)</f>
        <v>483</v>
      </c>
      <c r="D25" s="59">
        <f>SUM(D10:D24)</f>
        <v>422</v>
      </c>
      <c r="E25" s="60">
        <f t="shared" si="10"/>
        <v>87.37060041407868</v>
      </c>
      <c r="F25" s="58">
        <f>SUM(F10:F24)</f>
        <v>46</v>
      </c>
      <c r="G25" s="60">
        <f t="shared" si="2"/>
        <v>10.900473933649289</v>
      </c>
      <c r="H25" s="58">
        <f>SUM(H10:H24)</f>
        <v>195</v>
      </c>
      <c r="I25" s="60">
        <f t="shared" si="3"/>
        <v>46.208530805687204</v>
      </c>
      <c r="J25" s="58">
        <f>SUM(J10:J24)</f>
        <v>174</v>
      </c>
      <c r="K25" s="60">
        <f t="shared" si="4"/>
        <v>41.232227488151658</v>
      </c>
      <c r="L25" s="58">
        <f>SUM(L10:L24)</f>
        <v>7</v>
      </c>
      <c r="M25" s="60">
        <f t="shared" si="5"/>
        <v>1.6587677725118484</v>
      </c>
      <c r="N25" s="60">
        <f t="shared" si="6"/>
        <v>98.341232227488149</v>
      </c>
      <c r="O25" s="61">
        <f t="shared" si="7"/>
        <v>57.109004739336491</v>
      </c>
      <c r="P25" s="61">
        <f t="shared" si="8"/>
        <v>3.6635071090047395</v>
      </c>
      <c r="Q25" s="19">
        <f t="shared" si="9"/>
        <v>55.582938388625593</v>
      </c>
    </row>
    <row r="26" spans="1:17" ht="15.75" x14ac:dyDescent="0.25">
      <c r="A26" s="4"/>
      <c r="B26" s="38" t="s">
        <v>28</v>
      </c>
      <c r="C26" s="109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1"/>
    </row>
    <row r="27" spans="1:17" ht="18" customHeight="1" x14ac:dyDescent="0.25">
      <c r="A27" s="4">
        <v>16</v>
      </c>
      <c r="B27" s="35" t="s">
        <v>29</v>
      </c>
      <c r="C27" s="55">
        <v>26</v>
      </c>
      <c r="D27" s="53">
        <f t="shared" si="0"/>
        <v>23</v>
      </c>
      <c r="E27" s="54">
        <f t="shared" si="10"/>
        <v>88.461538461538467</v>
      </c>
      <c r="F27" s="55">
        <v>5</v>
      </c>
      <c r="G27" s="54">
        <f t="shared" si="2"/>
        <v>21.739130434782609</v>
      </c>
      <c r="H27" s="55">
        <v>9</v>
      </c>
      <c r="I27" s="54">
        <f t="shared" si="3"/>
        <v>39.130434782608695</v>
      </c>
      <c r="J27" s="55">
        <v>7</v>
      </c>
      <c r="K27" s="54">
        <f t="shared" si="4"/>
        <v>30.434782608695652</v>
      </c>
      <c r="L27" s="55">
        <v>2</v>
      </c>
      <c r="M27" s="54">
        <f t="shared" si="5"/>
        <v>8.695652173913043</v>
      </c>
      <c r="N27" s="54">
        <f t="shared" si="6"/>
        <v>91.304347826086953</v>
      </c>
      <c r="O27" s="14">
        <f t="shared" si="7"/>
        <v>60.869565217391305</v>
      </c>
      <c r="P27" s="14">
        <f t="shared" si="8"/>
        <v>3.7391304347826089</v>
      </c>
      <c r="Q27" s="14">
        <f t="shared" si="9"/>
        <v>59.130434782608695</v>
      </c>
    </row>
    <row r="28" spans="1:17" ht="16.5" thickBot="1" x14ac:dyDescent="0.3">
      <c r="A28" s="4">
        <v>17</v>
      </c>
      <c r="B28" s="36" t="s">
        <v>30</v>
      </c>
      <c r="C28" s="55">
        <v>18</v>
      </c>
      <c r="D28" s="56">
        <f t="shared" si="0"/>
        <v>16</v>
      </c>
      <c r="E28" s="57">
        <f t="shared" si="10"/>
        <v>88.888888888888886</v>
      </c>
      <c r="F28" s="55">
        <v>2</v>
      </c>
      <c r="G28" s="57">
        <f t="shared" si="2"/>
        <v>12.5</v>
      </c>
      <c r="H28" s="55">
        <v>5</v>
      </c>
      <c r="I28" s="57">
        <f t="shared" si="3"/>
        <v>31.25</v>
      </c>
      <c r="J28" s="55">
        <v>6</v>
      </c>
      <c r="K28" s="57">
        <f t="shared" si="4"/>
        <v>37.5</v>
      </c>
      <c r="L28" s="55">
        <v>3</v>
      </c>
      <c r="M28" s="57">
        <f t="shared" si="5"/>
        <v>18.75</v>
      </c>
      <c r="N28" s="57">
        <f t="shared" si="6"/>
        <v>81.25</v>
      </c>
      <c r="O28" s="15">
        <f t="shared" si="7"/>
        <v>43.75</v>
      </c>
      <c r="P28" s="15">
        <f t="shared" si="8"/>
        <v>3.375</v>
      </c>
      <c r="Q28" s="15">
        <f t="shared" si="9"/>
        <v>49</v>
      </c>
    </row>
    <row r="29" spans="1:17" ht="16.5" thickBot="1" x14ac:dyDescent="0.3">
      <c r="A29" s="4"/>
      <c r="B29" s="37" t="s">
        <v>9</v>
      </c>
      <c r="C29" s="58">
        <f>SUM(C27:C28)</f>
        <v>44</v>
      </c>
      <c r="D29" s="59">
        <f>F29+H29+J29+L29</f>
        <v>39</v>
      </c>
      <c r="E29" s="60">
        <f t="shared" si="10"/>
        <v>88.63636363636364</v>
      </c>
      <c r="F29" s="58">
        <f>SUM(F27:F28)</f>
        <v>7</v>
      </c>
      <c r="G29" s="60">
        <f t="shared" si="2"/>
        <v>17.948717948717949</v>
      </c>
      <c r="H29" s="58">
        <f>SUM(H27:H28)</f>
        <v>14</v>
      </c>
      <c r="I29" s="60">
        <f t="shared" si="3"/>
        <v>35.897435897435898</v>
      </c>
      <c r="J29" s="58">
        <f>SUM(J27:J28)</f>
        <v>13</v>
      </c>
      <c r="K29" s="60">
        <f t="shared" si="4"/>
        <v>33.333333333333336</v>
      </c>
      <c r="L29" s="58">
        <f>SUM(L27:L28)</f>
        <v>5</v>
      </c>
      <c r="M29" s="60">
        <f t="shared" si="5"/>
        <v>12.820512820512821</v>
      </c>
      <c r="N29" s="60">
        <f t="shared" si="6"/>
        <v>87.179487179487182</v>
      </c>
      <c r="O29" s="61">
        <f t="shared" si="7"/>
        <v>53.846153846153847</v>
      </c>
      <c r="P29" s="19">
        <f t="shared" si="8"/>
        <v>3.5897435897435899</v>
      </c>
      <c r="Q29" s="20">
        <f t="shared" si="9"/>
        <v>54.974358974358971</v>
      </c>
    </row>
    <row r="30" spans="1:17" ht="15.75" x14ac:dyDescent="0.25">
      <c r="A30" s="4"/>
      <c r="B30" s="39" t="s">
        <v>31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</row>
    <row r="31" spans="1:17" ht="15.75" x14ac:dyDescent="0.25">
      <c r="A31" s="4">
        <v>18</v>
      </c>
      <c r="B31" s="40" t="s">
        <v>32</v>
      </c>
      <c r="C31" s="55">
        <v>22</v>
      </c>
      <c r="D31" s="53">
        <f t="shared" si="0"/>
        <v>16</v>
      </c>
      <c r="E31" s="54">
        <f t="shared" si="10"/>
        <v>72.727272727272734</v>
      </c>
      <c r="F31" s="55">
        <v>4</v>
      </c>
      <c r="G31" s="54">
        <f t="shared" si="2"/>
        <v>25</v>
      </c>
      <c r="H31" s="55">
        <v>12</v>
      </c>
      <c r="I31" s="54">
        <f t="shared" si="3"/>
        <v>75</v>
      </c>
      <c r="J31" s="55"/>
      <c r="K31" s="54">
        <f t="shared" si="4"/>
        <v>0</v>
      </c>
      <c r="L31" s="55"/>
      <c r="M31" s="54">
        <f t="shared" si="5"/>
        <v>0</v>
      </c>
      <c r="N31" s="54">
        <f t="shared" si="6"/>
        <v>100</v>
      </c>
      <c r="O31" s="14">
        <f t="shared" si="7"/>
        <v>100</v>
      </c>
      <c r="P31" s="14">
        <f t="shared" si="8"/>
        <v>4.25</v>
      </c>
      <c r="Q31" s="14">
        <f t="shared" si="9"/>
        <v>73</v>
      </c>
    </row>
    <row r="32" spans="1:17" ht="15.75" x14ac:dyDescent="0.25">
      <c r="A32" s="4">
        <v>19</v>
      </c>
      <c r="B32" s="40" t="s">
        <v>33</v>
      </c>
      <c r="C32" s="52">
        <v>17</v>
      </c>
      <c r="D32" s="53">
        <f t="shared" si="0"/>
        <v>14</v>
      </c>
      <c r="E32" s="54">
        <f t="shared" si="10"/>
        <v>82.352941176470594</v>
      </c>
      <c r="F32" s="55">
        <v>4</v>
      </c>
      <c r="G32" s="54">
        <f t="shared" si="2"/>
        <v>28.571428571428573</v>
      </c>
      <c r="H32" s="55">
        <v>7</v>
      </c>
      <c r="I32" s="54">
        <f t="shared" si="3"/>
        <v>50</v>
      </c>
      <c r="J32" s="55">
        <v>3</v>
      </c>
      <c r="K32" s="54">
        <f t="shared" si="4"/>
        <v>21.428571428571427</v>
      </c>
      <c r="L32" s="55"/>
      <c r="M32" s="54">
        <f t="shared" si="5"/>
        <v>0</v>
      </c>
      <c r="N32" s="54">
        <f t="shared" si="6"/>
        <v>100</v>
      </c>
      <c r="O32" s="14">
        <f t="shared" si="7"/>
        <v>78.571428571428569</v>
      </c>
      <c r="P32" s="14">
        <f t="shared" si="8"/>
        <v>4.0714285714285712</v>
      </c>
      <c r="Q32" s="14">
        <f t="shared" si="9"/>
        <v>68.285714285714292</v>
      </c>
    </row>
    <row r="33" spans="1:19" ht="18" customHeight="1" x14ac:dyDescent="0.25">
      <c r="A33" s="4">
        <v>20</v>
      </c>
      <c r="B33" s="40" t="s">
        <v>34</v>
      </c>
      <c r="C33" s="52">
        <v>21</v>
      </c>
      <c r="D33" s="53">
        <f t="shared" si="0"/>
        <v>16</v>
      </c>
      <c r="E33" s="54">
        <f t="shared" si="10"/>
        <v>76.19047619047619</v>
      </c>
      <c r="F33" s="55">
        <v>4</v>
      </c>
      <c r="G33" s="54">
        <f t="shared" si="2"/>
        <v>25</v>
      </c>
      <c r="H33" s="55">
        <v>7</v>
      </c>
      <c r="I33" s="54">
        <f t="shared" si="3"/>
        <v>43.75</v>
      </c>
      <c r="J33" s="55">
        <v>5</v>
      </c>
      <c r="K33" s="54">
        <f t="shared" si="4"/>
        <v>31.25</v>
      </c>
      <c r="L33" s="55"/>
      <c r="M33" s="54">
        <f t="shared" si="5"/>
        <v>0</v>
      </c>
      <c r="N33" s="54">
        <f t="shared" si="6"/>
        <v>100</v>
      </c>
      <c r="O33" s="14">
        <f t="shared" si="7"/>
        <v>68.75</v>
      </c>
      <c r="P33" s="14">
        <f t="shared" si="8"/>
        <v>3.9375</v>
      </c>
      <c r="Q33" s="14">
        <f t="shared" si="9"/>
        <v>64.25</v>
      </c>
    </row>
    <row r="34" spans="1:19" ht="15.75" x14ac:dyDescent="0.25">
      <c r="A34" s="4">
        <v>21</v>
      </c>
      <c r="B34" s="40" t="s">
        <v>35</v>
      </c>
      <c r="C34" s="62">
        <v>5</v>
      </c>
      <c r="D34" s="56">
        <f t="shared" si="0"/>
        <v>3</v>
      </c>
      <c r="E34" s="57">
        <f t="shared" si="10"/>
        <v>60</v>
      </c>
      <c r="F34" s="55">
        <v>1</v>
      </c>
      <c r="G34" s="57">
        <f t="shared" si="2"/>
        <v>33.333333333333336</v>
      </c>
      <c r="H34" s="55">
        <v>1</v>
      </c>
      <c r="I34" s="63">
        <f t="shared" si="3"/>
        <v>33.333333333333336</v>
      </c>
      <c r="J34" s="55">
        <v>1</v>
      </c>
      <c r="K34" s="57">
        <f t="shared" si="4"/>
        <v>33.333333333333336</v>
      </c>
      <c r="L34" s="55"/>
      <c r="M34" s="57">
        <f t="shared" si="5"/>
        <v>0</v>
      </c>
      <c r="N34" s="57">
        <f t="shared" si="6"/>
        <v>100</v>
      </c>
      <c r="O34" s="15">
        <f t="shared" si="7"/>
        <v>66.666666666666671</v>
      </c>
      <c r="P34" s="15">
        <f t="shared" si="8"/>
        <v>4</v>
      </c>
      <c r="Q34" s="15">
        <f t="shared" si="9"/>
        <v>66.666666666666671</v>
      </c>
    </row>
    <row r="35" spans="1:19" ht="15.75" x14ac:dyDescent="0.25">
      <c r="A35" s="4">
        <v>22</v>
      </c>
      <c r="B35" s="40" t="s">
        <v>36</v>
      </c>
      <c r="C35" s="64">
        <v>23</v>
      </c>
      <c r="D35" s="56">
        <f t="shared" si="0"/>
        <v>18</v>
      </c>
      <c r="E35" s="57">
        <f t="shared" si="10"/>
        <v>78.260869565217391</v>
      </c>
      <c r="F35" s="55">
        <v>1</v>
      </c>
      <c r="G35" s="57">
        <f t="shared" si="2"/>
        <v>5.5555555555555554</v>
      </c>
      <c r="H35" s="55">
        <v>11</v>
      </c>
      <c r="I35" s="63">
        <f t="shared" si="3"/>
        <v>61.111111111111114</v>
      </c>
      <c r="J35" s="55">
        <v>6</v>
      </c>
      <c r="K35" s="57">
        <f t="shared" si="4"/>
        <v>33.333333333333336</v>
      </c>
      <c r="L35" s="55"/>
      <c r="M35" s="57">
        <f t="shared" si="5"/>
        <v>0</v>
      </c>
      <c r="N35" s="57">
        <f t="shared" si="6"/>
        <v>100</v>
      </c>
      <c r="O35" s="15">
        <f t="shared" si="7"/>
        <v>66.666666666666671</v>
      </c>
      <c r="P35" s="15">
        <f t="shared" si="8"/>
        <v>3.7222222222222223</v>
      </c>
      <c r="Q35" s="15">
        <f t="shared" si="9"/>
        <v>56.666666666666664</v>
      </c>
    </row>
    <row r="36" spans="1:19" ht="15.75" x14ac:dyDescent="0.25">
      <c r="A36" s="4">
        <v>23</v>
      </c>
      <c r="B36" s="40" t="s">
        <v>37</v>
      </c>
      <c r="C36" s="64">
        <v>33</v>
      </c>
      <c r="D36" s="56">
        <f t="shared" si="0"/>
        <v>27</v>
      </c>
      <c r="E36" s="57">
        <f t="shared" si="10"/>
        <v>81.818181818181813</v>
      </c>
      <c r="F36" s="55">
        <v>1</v>
      </c>
      <c r="G36" s="57">
        <f t="shared" si="2"/>
        <v>3.7037037037037037</v>
      </c>
      <c r="H36" s="55">
        <v>15</v>
      </c>
      <c r="I36" s="63">
        <f t="shared" si="3"/>
        <v>55.555555555555557</v>
      </c>
      <c r="J36" s="55">
        <v>11</v>
      </c>
      <c r="K36" s="57">
        <f t="shared" si="4"/>
        <v>40.74074074074074</v>
      </c>
      <c r="L36" s="55"/>
      <c r="M36" s="57">
        <f t="shared" si="5"/>
        <v>0</v>
      </c>
      <c r="N36" s="57">
        <f t="shared" si="6"/>
        <v>100</v>
      </c>
      <c r="O36" s="15">
        <f t="shared" si="7"/>
        <v>59.25925925925926</v>
      </c>
      <c r="P36" s="15">
        <f t="shared" si="8"/>
        <v>3.6296296296296298</v>
      </c>
      <c r="Q36" s="15">
        <f t="shared" si="9"/>
        <v>53.925925925925924</v>
      </c>
    </row>
    <row r="37" spans="1:19" ht="15.75" x14ac:dyDescent="0.25">
      <c r="A37" s="3">
        <v>24</v>
      </c>
      <c r="B37" s="40" t="s">
        <v>38</v>
      </c>
      <c r="C37" s="64">
        <v>3</v>
      </c>
      <c r="D37" s="56">
        <f t="shared" si="0"/>
        <v>3</v>
      </c>
      <c r="E37" s="57">
        <f t="shared" si="10"/>
        <v>100</v>
      </c>
      <c r="F37" s="55"/>
      <c r="G37" s="57">
        <f t="shared" si="2"/>
        <v>0</v>
      </c>
      <c r="H37" s="55"/>
      <c r="I37" s="63">
        <f t="shared" si="3"/>
        <v>0</v>
      </c>
      <c r="J37" s="55">
        <v>2</v>
      </c>
      <c r="K37" s="57">
        <f t="shared" si="4"/>
        <v>66.666666666666671</v>
      </c>
      <c r="L37" s="55">
        <v>1</v>
      </c>
      <c r="M37" s="57">
        <f t="shared" si="5"/>
        <v>33.333333333333336</v>
      </c>
      <c r="N37" s="57">
        <f t="shared" si="6"/>
        <v>66.666666666666671</v>
      </c>
      <c r="O37" s="15">
        <f t="shared" si="7"/>
        <v>0</v>
      </c>
      <c r="P37" s="15">
        <f t="shared" si="8"/>
        <v>2.6666666666666665</v>
      </c>
      <c r="Q37" s="15">
        <f t="shared" si="9"/>
        <v>29.333333333333332</v>
      </c>
    </row>
    <row r="38" spans="1:19" ht="15.75" x14ac:dyDescent="0.25">
      <c r="A38" s="3">
        <v>25</v>
      </c>
      <c r="B38" s="40" t="s">
        <v>39</v>
      </c>
      <c r="C38" s="64">
        <v>10</v>
      </c>
      <c r="D38" s="56">
        <f t="shared" si="0"/>
        <v>9</v>
      </c>
      <c r="E38" s="57">
        <f t="shared" si="10"/>
        <v>90</v>
      </c>
      <c r="F38" s="55">
        <v>2</v>
      </c>
      <c r="G38" s="57">
        <f t="shared" si="2"/>
        <v>22.222222222222221</v>
      </c>
      <c r="H38" s="55">
        <v>3</v>
      </c>
      <c r="I38" s="63">
        <f t="shared" si="3"/>
        <v>33.333333333333336</v>
      </c>
      <c r="J38" s="55">
        <v>4</v>
      </c>
      <c r="K38" s="57">
        <f t="shared" si="4"/>
        <v>44.444444444444443</v>
      </c>
      <c r="L38" s="55"/>
      <c r="M38" s="57">
        <f t="shared" si="5"/>
        <v>0</v>
      </c>
      <c r="N38" s="57">
        <f t="shared" si="6"/>
        <v>100</v>
      </c>
      <c r="O38" s="15">
        <f t="shared" si="7"/>
        <v>55.555555555555557</v>
      </c>
      <c r="P38" s="15">
        <f t="shared" si="8"/>
        <v>3.7777777777777777</v>
      </c>
      <c r="Q38" s="15">
        <f t="shared" si="9"/>
        <v>59.555555555555557</v>
      </c>
    </row>
    <row r="39" spans="1:19" ht="15.75" x14ac:dyDescent="0.25">
      <c r="A39" s="3">
        <v>26</v>
      </c>
      <c r="B39" s="40" t="s">
        <v>40</v>
      </c>
      <c r="C39" s="64">
        <v>10</v>
      </c>
      <c r="D39" s="56">
        <f t="shared" si="0"/>
        <v>9</v>
      </c>
      <c r="E39" s="57">
        <f t="shared" si="10"/>
        <v>90</v>
      </c>
      <c r="F39" s="55">
        <v>2</v>
      </c>
      <c r="G39" s="57">
        <f t="shared" si="2"/>
        <v>22.222222222222221</v>
      </c>
      <c r="H39" s="55">
        <v>4</v>
      </c>
      <c r="I39" s="63">
        <f t="shared" si="3"/>
        <v>44.444444444444443</v>
      </c>
      <c r="J39" s="55">
        <v>3</v>
      </c>
      <c r="K39" s="57">
        <f t="shared" si="4"/>
        <v>33.333333333333336</v>
      </c>
      <c r="L39" s="55"/>
      <c r="M39" s="57">
        <f t="shared" si="5"/>
        <v>0</v>
      </c>
      <c r="N39" s="57">
        <f t="shared" si="6"/>
        <v>100</v>
      </c>
      <c r="O39" s="15">
        <f t="shared" si="7"/>
        <v>66.666666666666671</v>
      </c>
      <c r="P39" s="15">
        <f t="shared" si="8"/>
        <v>3.8888888888888888</v>
      </c>
      <c r="Q39" s="15">
        <f t="shared" si="9"/>
        <v>62.666666666666664</v>
      </c>
    </row>
    <row r="40" spans="1:19" ht="16.5" thickBot="1" x14ac:dyDescent="0.3">
      <c r="A40" s="3">
        <v>27</v>
      </c>
      <c r="B40" s="41" t="s">
        <v>41</v>
      </c>
      <c r="C40" s="65">
        <v>23</v>
      </c>
      <c r="D40" s="56">
        <f t="shared" si="0"/>
        <v>23</v>
      </c>
      <c r="E40" s="57">
        <f t="shared" si="10"/>
        <v>100</v>
      </c>
      <c r="F40" s="55">
        <v>8</v>
      </c>
      <c r="G40" s="57">
        <f t="shared" si="2"/>
        <v>34.782608695652172</v>
      </c>
      <c r="H40" s="55">
        <v>13</v>
      </c>
      <c r="I40" s="63">
        <f t="shared" si="3"/>
        <v>56.521739130434781</v>
      </c>
      <c r="J40" s="55">
        <v>2</v>
      </c>
      <c r="K40" s="57">
        <f t="shared" si="4"/>
        <v>8.695652173913043</v>
      </c>
      <c r="L40" s="55"/>
      <c r="M40" s="57">
        <f t="shared" si="5"/>
        <v>0</v>
      </c>
      <c r="N40" s="57">
        <f t="shared" si="6"/>
        <v>100</v>
      </c>
      <c r="O40" s="15">
        <f t="shared" si="7"/>
        <v>91.304347826086953</v>
      </c>
      <c r="P40" s="15">
        <f t="shared" si="8"/>
        <v>4.2608695652173916</v>
      </c>
      <c r="Q40" s="15">
        <f t="shared" si="9"/>
        <v>74.086956521739125</v>
      </c>
    </row>
    <row r="41" spans="1:19" ht="16.5" thickBot="1" x14ac:dyDescent="0.3">
      <c r="A41" s="3"/>
      <c r="B41" s="42" t="s">
        <v>9</v>
      </c>
      <c r="C41" s="66">
        <f>SUM(C31:C40)</f>
        <v>167</v>
      </c>
      <c r="D41" s="67">
        <f t="shared" si="0"/>
        <v>138</v>
      </c>
      <c r="E41" s="60">
        <f t="shared" si="10"/>
        <v>82.634730538922156</v>
      </c>
      <c r="F41" s="58">
        <f>SUM(F31:F40)</f>
        <v>27</v>
      </c>
      <c r="G41" s="60">
        <f t="shared" si="2"/>
        <v>19.565217391304348</v>
      </c>
      <c r="H41" s="58">
        <f>SUM(H31:H40)</f>
        <v>73</v>
      </c>
      <c r="I41" s="68">
        <f t="shared" si="3"/>
        <v>52.89855072463768</v>
      </c>
      <c r="J41" s="58">
        <f>SUM(J31:J40)</f>
        <v>37</v>
      </c>
      <c r="K41" s="60">
        <f t="shared" si="4"/>
        <v>26.811594202898551</v>
      </c>
      <c r="L41" s="58">
        <f>SUM(L31:L40)</f>
        <v>1</v>
      </c>
      <c r="M41" s="60">
        <f t="shared" si="5"/>
        <v>0.72463768115942029</v>
      </c>
      <c r="N41" s="60">
        <f t="shared" si="6"/>
        <v>99.275362318840578</v>
      </c>
      <c r="O41" s="61">
        <f t="shared" si="7"/>
        <v>72.463768115942031</v>
      </c>
      <c r="P41" s="61">
        <f t="shared" si="8"/>
        <v>3.9130434782608696</v>
      </c>
      <c r="Q41" s="19">
        <f t="shared" si="9"/>
        <v>63.188405797101453</v>
      </c>
    </row>
    <row r="42" spans="1:19" ht="15.75" x14ac:dyDescent="0.25">
      <c r="A42" s="3"/>
      <c r="B42" s="43" t="s">
        <v>42</v>
      </c>
      <c r="C42" s="112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4"/>
    </row>
    <row r="43" spans="1:19" ht="15.75" x14ac:dyDescent="0.25">
      <c r="A43" s="3">
        <v>28</v>
      </c>
      <c r="B43" s="44" t="s">
        <v>43</v>
      </c>
      <c r="C43" s="64">
        <v>17</v>
      </c>
      <c r="D43" s="69">
        <f t="shared" si="0"/>
        <v>14</v>
      </c>
      <c r="E43" s="70">
        <f t="shared" si="10"/>
        <v>82.352941176470594</v>
      </c>
      <c r="F43" s="71">
        <v>1</v>
      </c>
      <c r="G43" s="70">
        <f t="shared" si="2"/>
        <v>7.1428571428571432</v>
      </c>
      <c r="H43" s="71">
        <v>6</v>
      </c>
      <c r="I43" s="72">
        <f t="shared" si="3"/>
        <v>42.857142857142854</v>
      </c>
      <c r="J43" s="71">
        <v>7</v>
      </c>
      <c r="K43" s="70">
        <f t="shared" si="4"/>
        <v>50</v>
      </c>
      <c r="L43" s="71"/>
      <c r="M43" s="70">
        <f t="shared" si="5"/>
        <v>0</v>
      </c>
      <c r="N43" s="70">
        <f t="shared" si="6"/>
        <v>100</v>
      </c>
      <c r="O43" s="22">
        <f t="shared" si="7"/>
        <v>50</v>
      </c>
      <c r="P43" s="22">
        <f t="shared" si="8"/>
        <v>3.5714285714285716</v>
      </c>
      <c r="Q43" s="22">
        <f t="shared" si="9"/>
        <v>52.571428571428569</v>
      </c>
    </row>
    <row r="44" spans="1:19" ht="15.75" x14ac:dyDescent="0.25">
      <c r="A44" s="3">
        <v>29</v>
      </c>
      <c r="B44" s="45" t="s">
        <v>44</v>
      </c>
      <c r="C44" s="64">
        <v>5</v>
      </c>
      <c r="D44" s="56">
        <f t="shared" si="0"/>
        <v>4</v>
      </c>
      <c r="E44" s="57">
        <f t="shared" si="10"/>
        <v>80</v>
      </c>
      <c r="F44" s="55"/>
      <c r="G44" s="57">
        <f t="shared" si="2"/>
        <v>0</v>
      </c>
      <c r="H44" s="55">
        <v>3</v>
      </c>
      <c r="I44" s="63">
        <f t="shared" si="3"/>
        <v>75</v>
      </c>
      <c r="J44" s="55">
        <v>1</v>
      </c>
      <c r="K44" s="57">
        <f t="shared" si="4"/>
        <v>25</v>
      </c>
      <c r="L44" s="55"/>
      <c r="M44" s="57">
        <f t="shared" si="5"/>
        <v>0</v>
      </c>
      <c r="N44" s="57">
        <f t="shared" si="6"/>
        <v>100</v>
      </c>
      <c r="O44" s="15">
        <f t="shared" si="7"/>
        <v>75</v>
      </c>
      <c r="P44" s="15">
        <f t="shared" si="8"/>
        <v>3.75</v>
      </c>
      <c r="Q44" s="15">
        <f t="shared" si="9"/>
        <v>57</v>
      </c>
    </row>
    <row r="45" spans="1:19" ht="15.75" x14ac:dyDescent="0.25">
      <c r="A45" s="3">
        <v>30</v>
      </c>
      <c r="B45" s="45" t="s">
        <v>45</v>
      </c>
      <c r="C45" s="64">
        <v>9</v>
      </c>
      <c r="D45" s="56">
        <f t="shared" si="0"/>
        <v>9</v>
      </c>
      <c r="E45" s="57">
        <f t="shared" si="10"/>
        <v>100</v>
      </c>
      <c r="F45" s="55">
        <v>1</v>
      </c>
      <c r="G45" s="57">
        <f t="shared" si="2"/>
        <v>11.111111111111111</v>
      </c>
      <c r="H45" s="55">
        <v>3</v>
      </c>
      <c r="I45" s="63">
        <f t="shared" si="3"/>
        <v>33.333333333333336</v>
      </c>
      <c r="J45" s="55">
        <v>5</v>
      </c>
      <c r="K45" s="57">
        <f t="shared" si="4"/>
        <v>55.555555555555557</v>
      </c>
      <c r="L45" s="55"/>
      <c r="M45" s="57">
        <f t="shared" si="5"/>
        <v>0</v>
      </c>
      <c r="N45" s="57">
        <f t="shared" si="6"/>
        <v>100</v>
      </c>
      <c r="O45" s="15">
        <f t="shared" si="7"/>
        <v>44.444444444444443</v>
      </c>
      <c r="P45" s="15">
        <f t="shared" si="8"/>
        <v>3.5555555555555554</v>
      </c>
      <c r="Q45" s="15">
        <f t="shared" si="9"/>
        <v>52.444444444444443</v>
      </c>
    </row>
    <row r="46" spans="1:19" ht="17.25" customHeight="1" x14ac:dyDescent="0.25">
      <c r="A46" s="3">
        <v>31</v>
      </c>
      <c r="B46" s="45" t="s">
        <v>46</v>
      </c>
      <c r="C46" s="64">
        <v>9</v>
      </c>
      <c r="D46" s="56">
        <f t="shared" si="0"/>
        <v>8</v>
      </c>
      <c r="E46" s="57">
        <f t="shared" si="10"/>
        <v>88.888888888888886</v>
      </c>
      <c r="F46" s="55">
        <v>2</v>
      </c>
      <c r="G46" s="57">
        <f t="shared" si="2"/>
        <v>25</v>
      </c>
      <c r="H46" s="55">
        <v>2</v>
      </c>
      <c r="I46" s="63">
        <f t="shared" si="3"/>
        <v>25</v>
      </c>
      <c r="J46" s="55">
        <v>3</v>
      </c>
      <c r="K46" s="57">
        <f t="shared" si="4"/>
        <v>37.5</v>
      </c>
      <c r="L46" s="55">
        <v>1</v>
      </c>
      <c r="M46" s="57">
        <f t="shared" si="5"/>
        <v>12.5</v>
      </c>
      <c r="N46" s="57">
        <f t="shared" si="6"/>
        <v>87.5</v>
      </c>
      <c r="O46" s="15">
        <f t="shared" si="7"/>
        <v>50</v>
      </c>
      <c r="P46" s="15">
        <f t="shared" si="8"/>
        <v>3.625</v>
      </c>
      <c r="Q46" s="15">
        <f t="shared" si="9"/>
        <v>56.5</v>
      </c>
    </row>
    <row r="47" spans="1:19" ht="15.75" x14ac:dyDescent="0.25">
      <c r="A47" s="3">
        <v>32</v>
      </c>
      <c r="B47" s="45" t="s">
        <v>47</v>
      </c>
      <c r="C47" s="64">
        <v>22</v>
      </c>
      <c r="D47" s="56">
        <f t="shared" si="0"/>
        <v>19</v>
      </c>
      <c r="E47" s="57">
        <f t="shared" si="10"/>
        <v>86.36363636363636</v>
      </c>
      <c r="F47" s="55">
        <v>1</v>
      </c>
      <c r="G47" s="57">
        <f t="shared" si="2"/>
        <v>5.2631578947368425</v>
      </c>
      <c r="H47" s="55">
        <v>9</v>
      </c>
      <c r="I47" s="63">
        <f t="shared" si="3"/>
        <v>47.368421052631582</v>
      </c>
      <c r="J47" s="55">
        <v>4</v>
      </c>
      <c r="K47" s="57">
        <f t="shared" si="4"/>
        <v>21.05263157894737</v>
      </c>
      <c r="L47" s="55">
        <v>5</v>
      </c>
      <c r="M47" s="57">
        <f t="shared" si="5"/>
        <v>26.315789473684209</v>
      </c>
      <c r="N47" s="57">
        <f t="shared" si="6"/>
        <v>73.684210526315795</v>
      </c>
      <c r="O47" s="15">
        <f t="shared" si="7"/>
        <v>52.631578947368418</v>
      </c>
      <c r="P47" s="15">
        <f t="shared" si="8"/>
        <v>3.3157894736842106</v>
      </c>
      <c r="Q47" s="15">
        <f t="shared" si="9"/>
        <v>47.368421052631582</v>
      </c>
    </row>
    <row r="48" spans="1:19" ht="16.5" thickBot="1" x14ac:dyDescent="0.3">
      <c r="A48" s="3">
        <v>33</v>
      </c>
      <c r="B48" s="45" t="s">
        <v>48</v>
      </c>
      <c r="C48" s="64">
        <v>11</v>
      </c>
      <c r="D48" s="56">
        <f t="shared" si="0"/>
        <v>10</v>
      </c>
      <c r="E48" s="57">
        <f t="shared" si="10"/>
        <v>90.909090909090907</v>
      </c>
      <c r="F48" s="55">
        <v>2</v>
      </c>
      <c r="G48" s="57">
        <f t="shared" si="2"/>
        <v>20</v>
      </c>
      <c r="H48" s="55">
        <v>4</v>
      </c>
      <c r="I48" s="63">
        <f t="shared" si="3"/>
        <v>40</v>
      </c>
      <c r="J48" s="55">
        <v>4</v>
      </c>
      <c r="K48" s="57">
        <f t="shared" si="4"/>
        <v>40</v>
      </c>
      <c r="L48" s="55"/>
      <c r="M48" s="57">
        <f t="shared" si="5"/>
        <v>0</v>
      </c>
      <c r="N48" s="57">
        <f t="shared" si="6"/>
        <v>100</v>
      </c>
      <c r="O48" s="15">
        <f t="shared" si="7"/>
        <v>60</v>
      </c>
      <c r="P48" s="15">
        <f t="shared" si="8"/>
        <v>3.8</v>
      </c>
      <c r="Q48" s="15">
        <f t="shared" si="9"/>
        <v>60</v>
      </c>
      <c r="S48" s="21"/>
    </row>
    <row r="49" spans="1:17" ht="16.5" thickBot="1" x14ac:dyDescent="0.3">
      <c r="A49" s="3"/>
      <c r="B49" s="42" t="s">
        <v>9</v>
      </c>
      <c r="C49" s="73">
        <f>SUM(C43:C48)</f>
        <v>73</v>
      </c>
      <c r="D49" s="67">
        <f t="shared" ref="D49:D76" si="11">F49+H49+J49+L49</f>
        <v>64</v>
      </c>
      <c r="E49" s="60">
        <f t="shared" si="10"/>
        <v>87.671232876712324</v>
      </c>
      <c r="F49" s="58">
        <f>SUM(F43:F48)</f>
        <v>7</v>
      </c>
      <c r="G49" s="60">
        <f t="shared" ref="G49:G78" si="12">F49*100/D49</f>
        <v>10.9375</v>
      </c>
      <c r="H49" s="58">
        <f>SUM(H43:H48)</f>
        <v>27</v>
      </c>
      <c r="I49" s="68">
        <f t="shared" ref="I49:I78" si="13">H49*100/D49</f>
        <v>42.1875</v>
      </c>
      <c r="J49" s="58">
        <f>SUM(J43:J48)</f>
        <v>24</v>
      </c>
      <c r="K49" s="60">
        <f t="shared" ref="K49:K78" si="14">J49*100/D49</f>
        <v>37.5</v>
      </c>
      <c r="L49" s="58">
        <f>SUM(L43:L48)</f>
        <v>6</v>
      </c>
      <c r="M49" s="60">
        <f t="shared" ref="M49:M78" si="15">L49*100/D49</f>
        <v>9.375</v>
      </c>
      <c r="N49" s="60">
        <f t="shared" ref="N49:N78" si="16">(F49+H49+J49)*100/D49</f>
        <v>90.625</v>
      </c>
      <c r="O49" s="61">
        <f t="shared" ref="O49:O78" si="17">(F49+H49)*100/D49</f>
        <v>53.125</v>
      </c>
      <c r="P49" s="61">
        <f t="shared" ref="P49:P78" si="18">(F49*5+H49*4+J49*3+L49*2)/D49</f>
        <v>3.546875</v>
      </c>
      <c r="Q49" s="19">
        <f t="shared" ref="Q49:Q78" si="19">(F49*100+H49*64+J49*36+L49*16)/D49</f>
        <v>52.9375</v>
      </c>
    </row>
    <row r="50" spans="1:17" ht="15.75" x14ac:dyDescent="0.25">
      <c r="A50" s="3"/>
      <c r="B50" s="39" t="s">
        <v>49</v>
      </c>
      <c r="C50" s="102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4"/>
    </row>
    <row r="51" spans="1:17" ht="31.5" x14ac:dyDescent="0.25">
      <c r="A51" s="3">
        <v>34</v>
      </c>
      <c r="B51" s="46" t="s">
        <v>50</v>
      </c>
      <c r="C51" s="64">
        <v>1</v>
      </c>
      <c r="D51" s="53">
        <f t="shared" si="11"/>
        <v>1</v>
      </c>
      <c r="E51" s="54">
        <f t="shared" ref="E51:E78" si="20">D51*100/C51</f>
        <v>100</v>
      </c>
      <c r="F51" s="52">
        <v>1</v>
      </c>
      <c r="G51" s="54">
        <f t="shared" si="12"/>
        <v>100</v>
      </c>
      <c r="H51" s="52"/>
      <c r="I51" s="74">
        <f t="shared" si="13"/>
        <v>0</v>
      </c>
      <c r="J51" s="52"/>
      <c r="K51" s="54">
        <f t="shared" si="14"/>
        <v>0</v>
      </c>
      <c r="L51" s="52"/>
      <c r="M51" s="54">
        <f t="shared" si="15"/>
        <v>0</v>
      </c>
      <c r="N51" s="54">
        <f t="shared" si="16"/>
        <v>100</v>
      </c>
      <c r="O51" s="14">
        <f t="shared" si="17"/>
        <v>100</v>
      </c>
      <c r="P51" s="14">
        <f t="shared" si="18"/>
        <v>5</v>
      </c>
      <c r="Q51" s="14">
        <f t="shared" si="19"/>
        <v>100</v>
      </c>
    </row>
    <row r="52" spans="1:17" ht="15.75" x14ac:dyDescent="0.25">
      <c r="A52" s="3">
        <v>35</v>
      </c>
      <c r="B52" s="46" t="s">
        <v>51</v>
      </c>
      <c r="C52" s="64">
        <v>4</v>
      </c>
      <c r="D52" s="53">
        <f t="shared" si="11"/>
        <v>4</v>
      </c>
      <c r="E52" s="54">
        <f t="shared" si="20"/>
        <v>100</v>
      </c>
      <c r="F52" s="52"/>
      <c r="G52" s="54">
        <f t="shared" si="12"/>
        <v>0</v>
      </c>
      <c r="H52" s="52">
        <v>4</v>
      </c>
      <c r="I52" s="74">
        <f t="shared" si="13"/>
        <v>100</v>
      </c>
      <c r="J52" s="52"/>
      <c r="K52" s="54">
        <f t="shared" si="14"/>
        <v>0</v>
      </c>
      <c r="L52" s="52"/>
      <c r="M52" s="54">
        <f t="shared" si="15"/>
        <v>0</v>
      </c>
      <c r="N52" s="54">
        <f t="shared" si="16"/>
        <v>100</v>
      </c>
      <c r="O52" s="14">
        <f t="shared" si="17"/>
        <v>100</v>
      </c>
      <c r="P52" s="14">
        <f t="shared" si="18"/>
        <v>4</v>
      </c>
      <c r="Q52" s="14">
        <f t="shared" si="19"/>
        <v>64</v>
      </c>
    </row>
    <row r="53" spans="1:17" ht="31.5" x14ac:dyDescent="0.25">
      <c r="A53" s="3">
        <v>36</v>
      </c>
      <c r="B53" s="46" t="s">
        <v>52</v>
      </c>
      <c r="C53" s="64">
        <v>8</v>
      </c>
      <c r="D53" s="53">
        <f t="shared" si="11"/>
        <v>8</v>
      </c>
      <c r="E53" s="54">
        <f t="shared" si="20"/>
        <v>100</v>
      </c>
      <c r="F53" s="52">
        <v>2</v>
      </c>
      <c r="G53" s="54">
        <f t="shared" si="12"/>
        <v>25</v>
      </c>
      <c r="H53" s="52">
        <v>4</v>
      </c>
      <c r="I53" s="74">
        <f t="shared" si="13"/>
        <v>50</v>
      </c>
      <c r="J53" s="52">
        <v>2</v>
      </c>
      <c r="K53" s="54">
        <f t="shared" si="14"/>
        <v>25</v>
      </c>
      <c r="L53" s="52"/>
      <c r="M53" s="54">
        <f t="shared" si="15"/>
        <v>0</v>
      </c>
      <c r="N53" s="54">
        <f t="shared" si="16"/>
        <v>100</v>
      </c>
      <c r="O53" s="14">
        <f t="shared" si="17"/>
        <v>75</v>
      </c>
      <c r="P53" s="14">
        <f t="shared" si="18"/>
        <v>4</v>
      </c>
      <c r="Q53" s="14">
        <f t="shared" si="19"/>
        <v>66</v>
      </c>
    </row>
    <row r="54" spans="1:17" ht="32.25" thickBot="1" x14ac:dyDescent="0.3">
      <c r="A54" s="3">
        <v>37</v>
      </c>
      <c r="B54" s="46" t="s">
        <v>53</v>
      </c>
      <c r="C54" s="64">
        <v>10</v>
      </c>
      <c r="D54" s="53">
        <f t="shared" si="11"/>
        <v>9</v>
      </c>
      <c r="E54" s="54">
        <f t="shared" si="20"/>
        <v>90</v>
      </c>
      <c r="F54" s="52"/>
      <c r="G54" s="54">
        <f t="shared" si="12"/>
        <v>0</v>
      </c>
      <c r="H54" s="52">
        <v>6</v>
      </c>
      <c r="I54" s="74">
        <f t="shared" si="13"/>
        <v>66.666666666666671</v>
      </c>
      <c r="J54" s="52">
        <v>3</v>
      </c>
      <c r="K54" s="54">
        <f t="shared" si="14"/>
        <v>33.333333333333336</v>
      </c>
      <c r="L54" s="52"/>
      <c r="M54" s="54">
        <f t="shared" si="15"/>
        <v>0</v>
      </c>
      <c r="N54" s="54">
        <f t="shared" si="16"/>
        <v>100</v>
      </c>
      <c r="O54" s="14">
        <f t="shared" si="17"/>
        <v>66.666666666666671</v>
      </c>
      <c r="P54" s="14">
        <f t="shared" si="18"/>
        <v>3.6666666666666665</v>
      </c>
      <c r="Q54" s="14">
        <f t="shared" si="19"/>
        <v>54.666666666666664</v>
      </c>
    </row>
    <row r="55" spans="1:17" ht="16.5" thickBot="1" x14ac:dyDescent="0.3">
      <c r="A55" s="3"/>
      <c r="B55" s="37" t="s">
        <v>9</v>
      </c>
      <c r="C55" s="75">
        <f>SUM(C51:C54)</f>
        <v>23</v>
      </c>
      <c r="D55" s="59">
        <f t="shared" si="11"/>
        <v>22</v>
      </c>
      <c r="E55" s="60">
        <f t="shared" si="20"/>
        <v>95.652173913043484</v>
      </c>
      <c r="F55" s="58">
        <f>SUM(F51:F54)</f>
        <v>3</v>
      </c>
      <c r="G55" s="60">
        <f t="shared" si="12"/>
        <v>13.636363636363637</v>
      </c>
      <c r="H55" s="58">
        <f>SUM(H51:H54)</f>
        <v>14</v>
      </c>
      <c r="I55" s="68">
        <f t="shared" si="13"/>
        <v>63.636363636363633</v>
      </c>
      <c r="J55" s="58">
        <f>SUM(J51:J54)</f>
        <v>5</v>
      </c>
      <c r="K55" s="60">
        <f t="shared" si="14"/>
        <v>22.727272727272727</v>
      </c>
      <c r="L55" s="58">
        <f>SUM(L51:L54)</f>
        <v>0</v>
      </c>
      <c r="M55" s="60">
        <f t="shared" si="15"/>
        <v>0</v>
      </c>
      <c r="N55" s="60">
        <f t="shared" si="16"/>
        <v>100</v>
      </c>
      <c r="O55" s="61">
        <f t="shared" si="17"/>
        <v>77.272727272727266</v>
      </c>
      <c r="P55" s="61">
        <f t="shared" si="18"/>
        <v>3.9090909090909092</v>
      </c>
      <c r="Q55" s="19">
        <f t="shared" si="19"/>
        <v>62.545454545454547</v>
      </c>
    </row>
    <row r="56" spans="1:17" ht="15.75" x14ac:dyDescent="0.25">
      <c r="A56" s="3"/>
      <c r="B56" s="38" t="s">
        <v>54</v>
      </c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</row>
    <row r="57" spans="1:17" ht="15.75" x14ac:dyDescent="0.25">
      <c r="A57" s="3">
        <v>38</v>
      </c>
      <c r="B57" s="45" t="s">
        <v>55</v>
      </c>
      <c r="C57" s="64">
        <v>11</v>
      </c>
      <c r="D57" s="53">
        <f t="shared" si="11"/>
        <v>9</v>
      </c>
      <c r="E57" s="54">
        <f t="shared" si="20"/>
        <v>81.818181818181813</v>
      </c>
      <c r="F57" s="52">
        <v>2</v>
      </c>
      <c r="G57" s="54">
        <f t="shared" si="12"/>
        <v>22.222222222222221</v>
      </c>
      <c r="H57" s="52">
        <v>3</v>
      </c>
      <c r="I57" s="74">
        <f t="shared" si="13"/>
        <v>33.333333333333336</v>
      </c>
      <c r="J57" s="52">
        <v>4</v>
      </c>
      <c r="K57" s="54">
        <f t="shared" si="14"/>
        <v>44.444444444444443</v>
      </c>
      <c r="L57" s="52"/>
      <c r="M57" s="54">
        <f t="shared" si="15"/>
        <v>0</v>
      </c>
      <c r="N57" s="54">
        <f t="shared" si="16"/>
        <v>100</v>
      </c>
      <c r="O57" s="14">
        <f t="shared" si="17"/>
        <v>55.555555555555557</v>
      </c>
      <c r="P57" s="14">
        <f t="shared" si="18"/>
        <v>3.7777777777777777</v>
      </c>
      <c r="Q57" s="14">
        <f t="shared" si="19"/>
        <v>59.555555555555557</v>
      </c>
    </row>
    <row r="58" spans="1:17" ht="15.75" x14ac:dyDescent="0.25">
      <c r="A58" s="3">
        <v>39</v>
      </c>
      <c r="B58" s="45" t="s">
        <v>56</v>
      </c>
      <c r="C58" s="64">
        <v>11</v>
      </c>
      <c r="D58" s="53">
        <f t="shared" si="11"/>
        <v>10</v>
      </c>
      <c r="E58" s="54">
        <f t="shared" si="20"/>
        <v>90.909090909090907</v>
      </c>
      <c r="F58" s="52">
        <v>5</v>
      </c>
      <c r="G58" s="54">
        <f t="shared" si="12"/>
        <v>50</v>
      </c>
      <c r="H58" s="52">
        <v>1</v>
      </c>
      <c r="I58" s="74">
        <f t="shared" si="13"/>
        <v>10</v>
      </c>
      <c r="J58" s="52">
        <v>4</v>
      </c>
      <c r="K58" s="54">
        <f t="shared" si="14"/>
        <v>40</v>
      </c>
      <c r="L58" s="52"/>
      <c r="M58" s="54">
        <f t="shared" si="15"/>
        <v>0</v>
      </c>
      <c r="N58" s="54">
        <f t="shared" si="16"/>
        <v>100</v>
      </c>
      <c r="O58" s="14">
        <f t="shared" si="17"/>
        <v>60</v>
      </c>
      <c r="P58" s="14">
        <f t="shared" si="18"/>
        <v>4.0999999999999996</v>
      </c>
      <c r="Q58" s="14">
        <f t="shared" si="19"/>
        <v>70.8</v>
      </c>
    </row>
    <row r="59" spans="1:17" ht="15.75" x14ac:dyDescent="0.25">
      <c r="A59" s="3">
        <v>40</v>
      </c>
      <c r="B59" s="45" t="s">
        <v>57</v>
      </c>
      <c r="C59" s="64">
        <v>1</v>
      </c>
      <c r="D59" s="53">
        <f t="shared" si="11"/>
        <v>1</v>
      </c>
      <c r="E59" s="54">
        <f t="shared" si="20"/>
        <v>100</v>
      </c>
      <c r="F59" s="52">
        <v>1</v>
      </c>
      <c r="G59" s="54">
        <f t="shared" si="12"/>
        <v>100</v>
      </c>
      <c r="H59" s="52"/>
      <c r="I59" s="74">
        <f t="shared" si="13"/>
        <v>0</v>
      </c>
      <c r="J59" s="52"/>
      <c r="K59" s="54">
        <f t="shared" si="14"/>
        <v>0</v>
      </c>
      <c r="L59" s="52"/>
      <c r="M59" s="54">
        <f t="shared" si="15"/>
        <v>0</v>
      </c>
      <c r="N59" s="54">
        <f t="shared" si="16"/>
        <v>100</v>
      </c>
      <c r="O59" s="14">
        <f t="shared" si="17"/>
        <v>100</v>
      </c>
      <c r="P59" s="14">
        <f t="shared" si="18"/>
        <v>5</v>
      </c>
      <c r="Q59" s="14">
        <f t="shared" si="19"/>
        <v>100</v>
      </c>
    </row>
    <row r="60" spans="1:17" ht="16.5" thickBot="1" x14ac:dyDescent="0.3">
      <c r="A60" s="3">
        <v>41</v>
      </c>
      <c r="B60" s="45" t="s">
        <v>58</v>
      </c>
      <c r="C60" s="64">
        <v>5</v>
      </c>
      <c r="D60" s="53">
        <f t="shared" si="11"/>
        <v>5</v>
      </c>
      <c r="E60" s="54">
        <f t="shared" si="20"/>
        <v>100</v>
      </c>
      <c r="F60" s="52">
        <v>1</v>
      </c>
      <c r="G60" s="54">
        <f t="shared" si="12"/>
        <v>20</v>
      </c>
      <c r="H60" s="52">
        <v>1</v>
      </c>
      <c r="I60" s="74">
        <f t="shared" si="13"/>
        <v>20</v>
      </c>
      <c r="J60" s="52">
        <v>3</v>
      </c>
      <c r="K60" s="54">
        <f t="shared" si="14"/>
        <v>60</v>
      </c>
      <c r="L60" s="52"/>
      <c r="M60" s="54">
        <f t="shared" si="15"/>
        <v>0</v>
      </c>
      <c r="N60" s="54">
        <f t="shared" si="16"/>
        <v>100</v>
      </c>
      <c r="O60" s="14">
        <f t="shared" si="17"/>
        <v>40</v>
      </c>
      <c r="P60" s="14">
        <f t="shared" si="18"/>
        <v>3.6</v>
      </c>
      <c r="Q60" s="14">
        <f t="shared" si="19"/>
        <v>54.4</v>
      </c>
    </row>
    <row r="61" spans="1:17" ht="16.5" thickBot="1" x14ac:dyDescent="0.3">
      <c r="A61" s="3"/>
      <c r="B61" s="37" t="s">
        <v>9</v>
      </c>
      <c r="C61" s="75">
        <f>SUM(C57:C60)</f>
        <v>28</v>
      </c>
      <c r="D61" s="59">
        <f t="shared" si="11"/>
        <v>25</v>
      </c>
      <c r="E61" s="60">
        <f t="shared" si="20"/>
        <v>89.285714285714292</v>
      </c>
      <c r="F61" s="58">
        <f>SUM(F57:F60)</f>
        <v>9</v>
      </c>
      <c r="G61" s="60">
        <f t="shared" si="12"/>
        <v>36</v>
      </c>
      <c r="H61" s="58">
        <f>SUM(H57:H60)</f>
        <v>5</v>
      </c>
      <c r="I61" s="68">
        <f t="shared" si="13"/>
        <v>20</v>
      </c>
      <c r="J61" s="58">
        <f>SUM(J57:J60)</f>
        <v>11</v>
      </c>
      <c r="K61" s="60">
        <f t="shared" si="14"/>
        <v>44</v>
      </c>
      <c r="L61" s="58">
        <f>SUM(L57:L60)</f>
        <v>0</v>
      </c>
      <c r="M61" s="60">
        <f t="shared" si="15"/>
        <v>0</v>
      </c>
      <c r="N61" s="60">
        <f t="shared" si="16"/>
        <v>100</v>
      </c>
      <c r="O61" s="61">
        <f t="shared" si="17"/>
        <v>56</v>
      </c>
      <c r="P61" s="61">
        <f t="shared" si="18"/>
        <v>3.92</v>
      </c>
      <c r="Q61" s="19">
        <f t="shared" si="19"/>
        <v>64.64</v>
      </c>
    </row>
    <row r="62" spans="1:17" ht="15.75" x14ac:dyDescent="0.25">
      <c r="A62" s="3"/>
      <c r="B62" s="39" t="s">
        <v>59</v>
      </c>
      <c r="C62" s="102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1:17" ht="15.75" x14ac:dyDescent="0.25">
      <c r="A63" s="3">
        <v>42</v>
      </c>
      <c r="B63" s="46" t="s">
        <v>60</v>
      </c>
      <c r="C63" s="64">
        <v>19</v>
      </c>
      <c r="D63" s="53">
        <f t="shared" si="11"/>
        <v>18</v>
      </c>
      <c r="E63" s="54">
        <f t="shared" si="20"/>
        <v>94.736842105263165</v>
      </c>
      <c r="F63" s="52">
        <v>8</v>
      </c>
      <c r="G63" s="54">
        <f t="shared" si="12"/>
        <v>44.444444444444443</v>
      </c>
      <c r="H63" s="52">
        <v>10</v>
      </c>
      <c r="I63" s="74">
        <f t="shared" si="13"/>
        <v>55.555555555555557</v>
      </c>
      <c r="J63" s="52"/>
      <c r="K63" s="54">
        <f t="shared" si="14"/>
        <v>0</v>
      </c>
      <c r="L63" s="52"/>
      <c r="M63" s="54">
        <f t="shared" si="15"/>
        <v>0</v>
      </c>
      <c r="N63" s="54">
        <f t="shared" si="16"/>
        <v>100</v>
      </c>
      <c r="O63" s="14">
        <f t="shared" si="17"/>
        <v>100</v>
      </c>
      <c r="P63" s="14">
        <f t="shared" si="18"/>
        <v>4.4444444444444446</v>
      </c>
      <c r="Q63" s="14">
        <f t="shared" si="19"/>
        <v>80</v>
      </c>
    </row>
    <row r="64" spans="1:17" ht="15.75" x14ac:dyDescent="0.25">
      <c r="A64" s="3">
        <v>43</v>
      </c>
      <c r="B64" s="46" t="s">
        <v>61</v>
      </c>
      <c r="C64" s="64">
        <v>14</v>
      </c>
      <c r="D64" s="53">
        <f t="shared" si="11"/>
        <v>13</v>
      </c>
      <c r="E64" s="54">
        <f t="shared" si="20"/>
        <v>92.857142857142861</v>
      </c>
      <c r="F64" s="52">
        <v>4</v>
      </c>
      <c r="G64" s="54">
        <f t="shared" si="12"/>
        <v>30.76923076923077</v>
      </c>
      <c r="H64" s="52">
        <v>5</v>
      </c>
      <c r="I64" s="74">
        <f t="shared" si="13"/>
        <v>38.46153846153846</v>
      </c>
      <c r="J64" s="52">
        <v>4</v>
      </c>
      <c r="K64" s="54">
        <f t="shared" si="14"/>
        <v>30.76923076923077</v>
      </c>
      <c r="L64" s="52"/>
      <c r="M64" s="54">
        <f t="shared" si="15"/>
        <v>0</v>
      </c>
      <c r="N64" s="54">
        <f t="shared" si="16"/>
        <v>100</v>
      </c>
      <c r="O64" s="14">
        <f t="shared" si="17"/>
        <v>69.230769230769226</v>
      </c>
      <c r="P64" s="14">
        <f t="shared" si="18"/>
        <v>4</v>
      </c>
      <c r="Q64" s="14">
        <f t="shared" si="19"/>
        <v>66.461538461538467</v>
      </c>
    </row>
    <row r="65" spans="1:17" ht="15.75" x14ac:dyDescent="0.25">
      <c r="A65" s="3">
        <v>44</v>
      </c>
      <c r="B65" s="46" t="s">
        <v>62</v>
      </c>
      <c r="C65" s="64">
        <v>12</v>
      </c>
      <c r="D65" s="53">
        <f t="shared" si="11"/>
        <v>8</v>
      </c>
      <c r="E65" s="54">
        <f t="shared" si="20"/>
        <v>66.666666666666671</v>
      </c>
      <c r="F65" s="52">
        <v>2</v>
      </c>
      <c r="G65" s="54">
        <f t="shared" si="12"/>
        <v>25</v>
      </c>
      <c r="H65" s="52">
        <v>3</v>
      </c>
      <c r="I65" s="74">
        <f t="shared" si="13"/>
        <v>37.5</v>
      </c>
      <c r="J65" s="52">
        <v>3</v>
      </c>
      <c r="K65" s="54">
        <f t="shared" si="14"/>
        <v>37.5</v>
      </c>
      <c r="L65" s="52"/>
      <c r="M65" s="54">
        <f t="shared" si="15"/>
        <v>0</v>
      </c>
      <c r="N65" s="54">
        <f t="shared" si="16"/>
        <v>100</v>
      </c>
      <c r="O65" s="14">
        <f t="shared" si="17"/>
        <v>62.5</v>
      </c>
      <c r="P65" s="14">
        <f t="shared" si="18"/>
        <v>3.875</v>
      </c>
      <c r="Q65" s="14">
        <f t="shared" si="19"/>
        <v>62.5</v>
      </c>
    </row>
    <row r="66" spans="1:17" ht="15.75" x14ac:dyDescent="0.25">
      <c r="A66" s="3">
        <v>45</v>
      </c>
      <c r="B66" s="46" t="s">
        <v>63</v>
      </c>
      <c r="C66" s="64">
        <v>5</v>
      </c>
      <c r="D66" s="53">
        <v>5</v>
      </c>
      <c r="E66" s="54">
        <f t="shared" si="20"/>
        <v>100</v>
      </c>
      <c r="F66" s="52">
        <v>1</v>
      </c>
      <c r="G66" s="54">
        <f t="shared" si="12"/>
        <v>20</v>
      </c>
      <c r="H66" s="52">
        <v>2</v>
      </c>
      <c r="I66" s="74">
        <f t="shared" si="13"/>
        <v>40</v>
      </c>
      <c r="J66" s="52">
        <v>2</v>
      </c>
      <c r="K66" s="54">
        <f t="shared" si="14"/>
        <v>40</v>
      </c>
      <c r="L66" s="52"/>
      <c r="M66" s="54">
        <f t="shared" si="15"/>
        <v>0</v>
      </c>
      <c r="N66" s="54">
        <f t="shared" si="16"/>
        <v>100</v>
      </c>
      <c r="O66" s="14">
        <f t="shared" si="17"/>
        <v>60</v>
      </c>
      <c r="P66" s="14">
        <f t="shared" si="18"/>
        <v>3.8</v>
      </c>
      <c r="Q66" s="14">
        <f t="shared" si="19"/>
        <v>60</v>
      </c>
    </row>
    <row r="67" spans="1:17" ht="15.75" x14ac:dyDescent="0.25">
      <c r="A67" s="3">
        <v>46</v>
      </c>
      <c r="B67" s="46" t="s">
        <v>64</v>
      </c>
      <c r="C67" s="64">
        <v>31</v>
      </c>
      <c r="D67" s="53">
        <v>27</v>
      </c>
      <c r="E67" s="54">
        <f t="shared" si="20"/>
        <v>87.096774193548384</v>
      </c>
      <c r="F67" s="52">
        <v>11</v>
      </c>
      <c r="G67" s="54">
        <f t="shared" si="12"/>
        <v>40.74074074074074</v>
      </c>
      <c r="H67" s="52">
        <v>6</v>
      </c>
      <c r="I67" s="74">
        <f t="shared" si="13"/>
        <v>22.222222222222221</v>
      </c>
      <c r="J67" s="52">
        <v>10</v>
      </c>
      <c r="K67" s="54">
        <f t="shared" si="14"/>
        <v>37.037037037037038</v>
      </c>
      <c r="L67" s="52"/>
      <c r="M67" s="54">
        <f t="shared" si="15"/>
        <v>0</v>
      </c>
      <c r="N67" s="54">
        <f t="shared" si="16"/>
        <v>100</v>
      </c>
      <c r="O67" s="14">
        <f t="shared" si="17"/>
        <v>62.962962962962962</v>
      </c>
      <c r="P67" s="14">
        <f t="shared" si="18"/>
        <v>4.0370370370370372</v>
      </c>
      <c r="Q67" s="14">
        <f t="shared" si="19"/>
        <v>68.296296296296291</v>
      </c>
    </row>
    <row r="68" spans="1:17" ht="15.75" x14ac:dyDescent="0.25">
      <c r="A68" s="3">
        <v>47</v>
      </c>
      <c r="B68" s="46" t="s">
        <v>65</v>
      </c>
      <c r="C68" s="64">
        <v>19</v>
      </c>
      <c r="D68" s="53">
        <v>17</v>
      </c>
      <c r="E68" s="54">
        <f t="shared" si="20"/>
        <v>89.473684210526315</v>
      </c>
      <c r="F68" s="52">
        <v>7</v>
      </c>
      <c r="G68" s="54">
        <f t="shared" si="12"/>
        <v>41.176470588235297</v>
      </c>
      <c r="H68" s="52">
        <v>7</v>
      </c>
      <c r="I68" s="74">
        <f t="shared" si="13"/>
        <v>41.176470588235297</v>
      </c>
      <c r="J68" s="52">
        <v>3</v>
      </c>
      <c r="K68" s="54">
        <f t="shared" si="14"/>
        <v>17.647058823529413</v>
      </c>
      <c r="L68" s="52"/>
      <c r="M68" s="54">
        <f t="shared" si="15"/>
        <v>0</v>
      </c>
      <c r="N68" s="54">
        <f t="shared" si="16"/>
        <v>100</v>
      </c>
      <c r="O68" s="14">
        <f t="shared" si="17"/>
        <v>82.352941176470594</v>
      </c>
      <c r="P68" s="14">
        <f t="shared" si="18"/>
        <v>4.2352941176470589</v>
      </c>
      <c r="Q68" s="14">
        <f t="shared" si="19"/>
        <v>73.882352941176464</v>
      </c>
    </row>
    <row r="69" spans="1:17" ht="15.75" x14ac:dyDescent="0.25">
      <c r="A69" s="3">
        <v>48</v>
      </c>
      <c r="B69" s="46" t="s">
        <v>66</v>
      </c>
      <c r="C69" s="64">
        <v>22</v>
      </c>
      <c r="D69" s="53">
        <v>19</v>
      </c>
      <c r="E69" s="54">
        <f t="shared" si="20"/>
        <v>86.36363636363636</v>
      </c>
      <c r="F69" s="52">
        <v>10</v>
      </c>
      <c r="G69" s="54">
        <f t="shared" si="12"/>
        <v>52.631578947368418</v>
      </c>
      <c r="H69" s="52">
        <v>6</v>
      </c>
      <c r="I69" s="74">
        <f t="shared" si="13"/>
        <v>31.578947368421051</v>
      </c>
      <c r="J69" s="52">
        <v>3</v>
      </c>
      <c r="K69" s="54">
        <f t="shared" si="14"/>
        <v>15.789473684210526</v>
      </c>
      <c r="L69" s="52"/>
      <c r="M69" s="54">
        <f t="shared" si="15"/>
        <v>0</v>
      </c>
      <c r="N69" s="54">
        <f t="shared" si="16"/>
        <v>100</v>
      </c>
      <c r="O69" s="14">
        <f t="shared" si="17"/>
        <v>84.21052631578948</v>
      </c>
      <c r="P69" s="14">
        <f t="shared" si="18"/>
        <v>4.3684210526315788</v>
      </c>
      <c r="Q69" s="14">
        <f t="shared" si="19"/>
        <v>78.526315789473685</v>
      </c>
    </row>
    <row r="70" spans="1:17" ht="15.75" x14ac:dyDescent="0.25">
      <c r="A70" s="3">
        <v>49</v>
      </c>
      <c r="B70" s="46" t="s">
        <v>67</v>
      </c>
      <c r="C70" s="64">
        <v>16</v>
      </c>
      <c r="D70" s="53">
        <v>14</v>
      </c>
      <c r="E70" s="54">
        <f t="shared" si="20"/>
        <v>87.5</v>
      </c>
      <c r="F70" s="52"/>
      <c r="G70" s="54">
        <f t="shared" si="12"/>
        <v>0</v>
      </c>
      <c r="H70" s="52">
        <v>9</v>
      </c>
      <c r="I70" s="74">
        <f t="shared" si="13"/>
        <v>64.285714285714292</v>
      </c>
      <c r="J70" s="52">
        <v>5</v>
      </c>
      <c r="K70" s="54">
        <f t="shared" si="14"/>
        <v>35.714285714285715</v>
      </c>
      <c r="L70" s="52"/>
      <c r="M70" s="54">
        <f t="shared" si="15"/>
        <v>0</v>
      </c>
      <c r="N70" s="54">
        <f t="shared" si="16"/>
        <v>100</v>
      </c>
      <c r="O70" s="14">
        <f t="shared" si="17"/>
        <v>64.285714285714292</v>
      </c>
      <c r="P70" s="14">
        <f t="shared" si="18"/>
        <v>3.6428571428571428</v>
      </c>
      <c r="Q70" s="14">
        <f t="shared" si="19"/>
        <v>54</v>
      </c>
    </row>
    <row r="71" spans="1:17" ht="15.75" x14ac:dyDescent="0.25">
      <c r="A71" s="3">
        <v>50</v>
      </c>
      <c r="B71" s="46" t="s">
        <v>68</v>
      </c>
      <c r="C71" s="64">
        <v>17</v>
      </c>
      <c r="D71" s="53">
        <v>16</v>
      </c>
      <c r="E71" s="54">
        <f t="shared" si="20"/>
        <v>94.117647058823536</v>
      </c>
      <c r="F71" s="52">
        <v>3</v>
      </c>
      <c r="G71" s="54">
        <f t="shared" si="12"/>
        <v>18.75</v>
      </c>
      <c r="H71" s="52">
        <v>11</v>
      </c>
      <c r="I71" s="74">
        <f t="shared" si="13"/>
        <v>68.75</v>
      </c>
      <c r="J71" s="52">
        <v>2</v>
      </c>
      <c r="K71" s="54">
        <f t="shared" si="14"/>
        <v>12.5</v>
      </c>
      <c r="L71" s="52"/>
      <c r="M71" s="54">
        <f t="shared" si="15"/>
        <v>0</v>
      </c>
      <c r="N71" s="54">
        <f t="shared" si="16"/>
        <v>100</v>
      </c>
      <c r="O71" s="14">
        <f t="shared" si="17"/>
        <v>87.5</v>
      </c>
      <c r="P71" s="14">
        <f t="shared" si="18"/>
        <v>4.0625</v>
      </c>
      <c r="Q71" s="14">
        <f t="shared" si="19"/>
        <v>67.25</v>
      </c>
    </row>
    <row r="72" spans="1:17" ht="15.75" x14ac:dyDescent="0.25">
      <c r="A72" s="3">
        <v>51</v>
      </c>
      <c r="B72" s="46" t="s">
        <v>69</v>
      </c>
      <c r="C72" s="64">
        <v>4</v>
      </c>
      <c r="D72" s="53">
        <v>4</v>
      </c>
      <c r="E72" s="54">
        <f t="shared" si="20"/>
        <v>100</v>
      </c>
      <c r="F72" s="52"/>
      <c r="G72" s="54">
        <f t="shared" si="12"/>
        <v>0</v>
      </c>
      <c r="H72" s="52">
        <v>2</v>
      </c>
      <c r="I72" s="74">
        <f t="shared" si="13"/>
        <v>50</v>
      </c>
      <c r="J72" s="52">
        <v>2</v>
      </c>
      <c r="K72" s="54">
        <f t="shared" si="14"/>
        <v>50</v>
      </c>
      <c r="L72" s="52"/>
      <c r="M72" s="54">
        <f t="shared" si="15"/>
        <v>0</v>
      </c>
      <c r="N72" s="54">
        <f t="shared" si="16"/>
        <v>100</v>
      </c>
      <c r="O72" s="14">
        <f t="shared" si="17"/>
        <v>50</v>
      </c>
      <c r="P72" s="14">
        <f t="shared" si="18"/>
        <v>3.5</v>
      </c>
      <c r="Q72" s="14">
        <f t="shared" si="19"/>
        <v>50</v>
      </c>
    </row>
    <row r="73" spans="1:17" ht="15.75" x14ac:dyDescent="0.25">
      <c r="A73" s="3">
        <v>52</v>
      </c>
      <c r="B73" s="46" t="s">
        <v>70</v>
      </c>
      <c r="C73" s="64">
        <v>1</v>
      </c>
      <c r="D73" s="53">
        <v>1</v>
      </c>
      <c r="E73" s="54">
        <f t="shared" si="20"/>
        <v>100</v>
      </c>
      <c r="F73" s="52"/>
      <c r="G73" s="54">
        <f t="shared" si="12"/>
        <v>0</v>
      </c>
      <c r="H73" s="52">
        <v>1</v>
      </c>
      <c r="I73" s="74">
        <f t="shared" si="13"/>
        <v>100</v>
      </c>
      <c r="J73" s="52"/>
      <c r="K73" s="54">
        <f t="shared" si="14"/>
        <v>0</v>
      </c>
      <c r="L73" s="52"/>
      <c r="M73" s="54">
        <f t="shared" si="15"/>
        <v>0</v>
      </c>
      <c r="N73" s="54">
        <f t="shared" si="16"/>
        <v>100</v>
      </c>
      <c r="O73" s="14">
        <f t="shared" si="17"/>
        <v>100</v>
      </c>
      <c r="P73" s="14">
        <f t="shared" si="18"/>
        <v>4</v>
      </c>
      <c r="Q73" s="14">
        <f t="shared" si="19"/>
        <v>64</v>
      </c>
    </row>
    <row r="74" spans="1:17" ht="15.75" x14ac:dyDescent="0.25">
      <c r="A74" s="3">
        <v>53</v>
      </c>
      <c r="B74" s="46" t="s">
        <v>71</v>
      </c>
      <c r="C74" s="64">
        <v>4</v>
      </c>
      <c r="D74" s="53">
        <v>4</v>
      </c>
      <c r="E74" s="54">
        <f t="shared" si="20"/>
        <v>100</v>
      </c>
      <c r="F74" s="52"/>
      <c r="G74" s="54">
        <f t="shared" si="12"/>
        <v>0</v>
      </c>
      <c r="H74" s="52">
        <v>3</v>
      </c>
      <c r="I74" s="74">
        <f t="shared" si="13"/>
        <v>75</v>
      </c>
      <c r="J74" s="52">
        <v>1</v>
      </c>
      <c r="K74" s="54">
        <f t="shared" si="14"/>
        <v>25</v>
      </c>
      <c r="L74" s="52"/>
      <c r="M74" s="54">
        <f t="shared" si="15"/>
        <v>0</v>
      </c>
      <c r="N74" s="54">
        <f t="shared" si="16"/>
        <v>100</v>
      </c>
      <c r="O74" s="14">
        <f t="shared" si="17"/>
        <v>75</v>
      </c>
      <c r="P74" s="14">
        <f t="shared" si="18"/>
        <v>3.75</v>
      </c>
      <c r="Q74" s="14">
        <f t="shared" si="19"/>
        <v>57</v>
      </c>
    </row>
    <row r="75" spans="1:17" ht="16.5" thickBot="1" x14ac:dyDescent="0.3">
      <c r="A75" s="3">
        <v>54</v>
      </c>
      <c r="B75" s="46" t="s">
        <v>72</v>
      </c>
      <c r="C75" s="64">
        <v>5</v>
      </c>
      <c r="D75" s="53">
        <v>4</v>
      </c>
      <c r="E75" s="54">
        <f t="shared" si="20"/>
        <v>80</v>
      </c>
      <c r="F75" s="52">
        <v>1</v>
      </c>
      <c r="G75" s="54">
        <f t="shared" si="12"/>
        <v>25</v>
      </c>
      <c r="H75" s="52">
        <v>2</v>
      </c>
      <c r="I75" s="74">
        <f t="shared" si="13"/>
        <v>50</v>
      </c>
      <c r="J75" s="52">
        <v>1</v>
      </c>
      <c r="K75" s="54">
        <f t="shared" si="14"/>
        <v>25</v>
      </c>
      <c r="L75" s="52"/>
      <c r="M75" s="54">
        <f t="shared" si="15"/>
        <v>0</v>
      </c>
      <c r="N75" s="54">
        <f t="shared" si="16"/>
        <v>100</v>
      </c>
      <c r="O75" s="14">
        <f t="shared" si="17"/>
        <v>75</v>
      </c>
      <c r="P75" s="14">
        <f t="shared" si="18"/>
        <v>4</v>
      </c>
      <c r="Q75" s="14">
        <f t="shared" si="19"/>
        <v>66</v>
      </c>
    </row>
    <row r="76" spans="1:17" ht="16.5" thickBot="1" x14ac:dyDescent="0.3">
      <c r="A76" s="3"/>
      <c r="B76" s="37" t="s">
        <v>9</v>
      </c>
      <c r="C76" s="75">
        <f>SUM(C63:C75)</f>
        <v>169</v>
      </c>
      <c r="D76" s="59">
        <f t="shared" si="11"/>
        <v>150</v>
      </c>
      <c r="E76" s="60">
        <f t="shared" si="20"/>
        <v>88.757396449704146</v>
      </c>
      <c r="F76" s="58">
        <f>SUM(F63:F75)</f>
        <v>47</v>
      </c>
      <c r="G76" s="60">
        <f t="shared" si="12"/>
        <v>31.333333333333332</v>
      </c>
      <c r="H76" s="58">
        <f>SUM(H63:H75)</f>
        <v>67</v>
      </c>
      <c r="I76" s="68">
        <f t="shared" si="13"/>
        <v>44.666666666666664</v>
      </c>
      <c r="J76" s="58">
        <f>SUM(J63:J75)</f>
        <v>36</v>
      </c>
      <c r="K76" s="60">
        <f t="shared" si="14"/>
        <v>24</v>
      </c>
      <c r="L76" s="58">
        <f>SUM(L63:L75)</f>
        <v>0</v>
      </c>
      <c r="M76" s="60">
        <f t="shared" si="15"/>
        <v>0</v>
      </c>
      <c r="N76" s="60">
        <f t="shared" si="16"/>
        <v>100</v>
      </c>
      <c r="O76" s="61">
        <f t="shared" si="17"/>
        <v>76</v>
      </c>
      <c r="P76" s="61">
        <f t="shared" si="18"/>
        <v>4.0733333333333333</v>
      </c>
      <c r="Q76" s="19">
        <f t="shared" si="19"/>
        <v>68.56</v>
      </c>
    </row>
    <row r="77" spans="1:17" ht="15.75" x14ac:dyDescent="0.25">
      <c r="A77" s="3"/>
      <c r="B77" s="47" t="s">
        <v>73</v>
      </c>
      <c r="C77" s="102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4"/>
    </row>
    <row r="78" spans="1:17" ht="15.75" x14ac:dyDescent="0.25">
      <c r="A78" s="3">
        <v>55</v>
      </c>
      <c r="B78" s="45" t="s">
        <v>97</v>
      </c>
      <c r="C78" s="64">
        <v>19</v>
      </c>
      <c r="D78" s="53">
        <v>19</v>
      </c>
      <c r="E78" s="54">
        <f t="shared" si="20"/>
        <v>100</v>
      </c>
      <c r="F78" s="52">
        <v>5</v>
      </c>
      <c r="G78" s="54">
        <f t="shared" si="12"/>
        <v>26.315789473684209</v>
      </c>
      <c r="H78" s="52">
        <v>9</v>
      </c>
      <c r="I78" s="74">
        <f t="shared" si="13"/>
        <v>47.368421052631582</v>
      </c>
      <c r="J78" s="52">
        <v>5</v>
      </c>
      <c r="K78" s="54">
        <f t="shared" si="14"/>
        <v>26.315789473684209</v>
      </c>
      <c r="L78" s="52"/>
      <c r="M78" s="54">
        <f t="shared" si="15"/>
        <v>0</v>
      </c>
      <c r="N78" s="54">
        <f t="shared" si="16"/>
        <v>100</v>
      </c>
      <c r="O78" s="14">
        <f t="shared" si="17"/>
        <v>73.684210526315795</v>
      </c>
      <c r="P78" s="14">
        <f t="shared" si="18"/>
        <v>4</v>
      </c>
      <c r="Q78" s="14">
        <f t="shared" si="19"/>
        <v>66.10526315789474</v>
      </c>
    </row>
    <row r="79" spans="1:17" ht="15.75" x14ac:dyDescent="0.25">
      <c r="A79" s="3">
        <v>56</v>
      </c>
      <c r="B79" s="45" t="s">
        <v>74</v>
      </c>
      <c r="C79" s="64">
        <v>4</v>
      </c>
      <c r="D79" s="53">
        <v>2</v>
      </c>
      <c r="E79" s="54">
        <f t="shared" ref="E79:E92" si="21">D79*100/C79</f>
        <v>50</v>
      </c>
      <c r="F79" s="52">
        <v>1</v>
      </c>
      <c r="G79" s="54">
        <f t="shared" ref="G79:G92" si="22">F79*100/D79</f>
        <v>50</v>
      </c>
      <c r="H79" s="52">
        <v>1</v>
      </c>
      <c r="I79" s="74">
        <f t="shared" ref="I79:I92" si="23">H79*100/D79</f>
        <v>50</v>
      </c>
      <c r="J79" s="52"/>
      <c r="K79" s="54">
        <f t="shared" ref="K79:K92" si="24">J79*100/D79</f>
        <v>0</v>
      </c>
      <c r="L79" s="52"/>
      <c r="M79" s="54">
        <f t="shared" ref="M79:M92" si="25">L79*100/D79</f>
        <v>0</v>
      </c>
      <c r="N79" s="54">
        <f t="shared" ref="N79:N92" si="26">(F79+H79+J79)*100/D79</f>
        <v>100</v>
      </c>
      <c r="O79" s="14">
        <f t="shared" ref="O79:O92" si="27">(F79+H79)*100/D79</f>
        <v>100</v>
      </c>
      <c r="P79" s="14">
        <f t="shared" ref="P79:P92" si="28">(F79*5+H79*4+J79*3+L79*2)/D79</f>
        <v>4.5</v>
      </c>
      <c r="Q79" s="14">
        <f t="shared" ref="Q79:Q92" si="29">(F79*100+H79*64+J79*36+L79*16)/D79</f>
        <v>82</v>
      </c>
    </row>
    <row r="80" spans="1:17" ht="15.75" x14ac:dyDescent="0.25">
      <c r="A80" s="3">
        <v>57</v>
      </c>
      <c r="B80" s="35" t="s">
        <v>75</v>
      </c>
      <c r="C80" s="64">
        <v>11</v>
      </c>
      <c r="D80" s="53">
        <v>10</v>
      </c>
      <c r="E80" s="54">
        <f t="shared" si="21"/>
        <v>90.909090909090907</v>
      </c>
      <c r="F80" s="52">
        <v>2</v>
      </c>
      <c r="G80" s="54">
        <f t="shared" si="22"/>
        <v>20</v>
      </c>
      <c r="H80" s="52">
        <v>4</v>
      </c>
      <c r="I80" s="74">
        <f t="shared" si="23"/>
        <v>40</v>
      </c>
      <c r="J80" s="52">
        <v>4</v>
      </c>
      <c r="K80" s="54">
        <f t="shared" si="24"/>
        <v>40</v>
      </c>
      <c r="L80" s="52"/>
      <c r="M80" s="54">
        <f t="shared" si="25"/>
        <v>0</v>
      </c>
      <c r="N80" s="54">
        <f t="shared" si="26"/>
        <v>100</v>
      </c>
      <c r="O80" s="14">
        <f t="shared" si="27"/>
        <v>60</v>
      </c>
      <c r="P80" s="14">
        <f t="shared" si="28"/>
        <v>3.8</v>
      </c>
      <c r="Q80" s="14">
        <f t="shared" si="29"/>
        <v>60</v>
      </c>
    </row>
    <row r="81" spans="1:17" ht="15.75" x14ac:dyDescent="0.25">
      <c r="A81" s="3">
        <v>58</v>
      </c>
      <c r="B81" s="35" t="s">
        <v>76</v>
      </c>
      <c r="C81" s="64">
        <v>12</v>
      </c>
      <c r="D81" s="53">
        <v>12</v>
      </c>
      <c r="E81" s="54">
        <f t="shared" si="21"/>
        <v>100</v>
      </c>
      <c r="F81" s="52">
        <v>1</v>
      </c>
      <c r="G81" s="54">
        <f t="shared" si="22"/>
        <v>8.3333333333333339</v>
      </c>
      <c r="H81" s="52">
        <v>7</v>
      </c>
      <c r="I81" s="74">
        <f t="shared" si="23"/>
        <v>58.333333333333336</v>
      </c>
      <c r="J81" s="52">
        <v>3</v>
      </c>
      <c r="K81" s="54">
        <f t="shared" si="24"/>
        <v>25</v>
      </c>
      <c r="L81" s="52">
        <v>1</v>
      </c>
      <c r="M81" s="54">
        <f t="shared" si="25"/>
        <v>8.3333333333333339</v>
      </c>
      <c r="N81" s="54">
        <f t="shared" si="26"/>
        <v>91.666666666666671</v>
      </c>
      <c r="O81" s="14">
        <f t="shared" si="27"/>
        <v>66.666666666666671</v>
      </c>
      <c r="P81" s="14">
        <f t="shared" si="28"/>
        <v>3.6666666666666665</v>
      </c>
      <c r="Q81" s="14">
        <f t="shared" si="29"/>
        <v>56</v>
      </c>
    </row>
    <row r="82" spans="1:17" ht="15.75" x14ac:dyDescent="0.25">
      <c r="A82" s="3">
        <v>59</v>
      </c>
      <c r="B82" s="35" t="s">
        <v>77</v>
      </c>
      <c r="C82" s="64">
        <v>10</v>
      </c>
      <c r="D82" s="53">
        <v>7</v>
      </c>
      <c r="E82" s="54">
        <f t="shared" si="21"/>
        <v>70</v>
      </c>
      <c r="F82" s="52"/>
      <c r="G82" s="54">
        <f t="shared" si="22"/>
        <v>0</v>
      </c>
      <c r="H82" s="52">
        <v>3</v>
      </c>
      <c r="I82" s="74">
        <f t="shared" si="23"/>
        <v>42.857142857142854</v>
      </c>
      <c r="J82" s="52">
        <v>4</v>
      </c>
      <c r="K82" s="54">
        <f t="shared" si="24"/>
        <v>57.142857142857146</v>
      </c>
      <c r="L82" s="52"/>
      <c r="M82" s="54">
        <f t="shared" si="25"/>
        <v>0</v>
      </c>
      <c r="N82" s="54">
        <f t="shared" si="26"/>
        <v>100</v>
      </c>
      <c r="O82" s="14">
        <f t="shared" si="27"/>
        <v>42.857142857142854</v>
      </c>
      <c r="P82" s="14">
        <f t="shared" si="28"/>
        <v>3.4285714285714284</v>
      </c>
      <c r="Q82" s="14">
        <f t="shared" si="29"/>
        <v>48</v>
      </c>
    </row>
    <row r="83" spans="1:17" ht="15.75" x14ac:dyDescent="0.25">
      <c r="A83" s="3">
        <v>60</v>
      </c>
      <c r="B83" s="45" t="s">
        <v>78</v>
      </c>
      <c r="C83" s="64">
        <v>7</v>
      </c>
      <c r="D83" s="53">
        <v>5</v>
      </c>
      <c r="E83" s="54">
        <f t="shared" si="21"/>
        <v>71.428571428571431</v>
      </c>
      <c r="F83" s="52"/>
      <c r="G83" s="54">
        <f t="shared" si="22"/>
        <v>0</v>
      </c>
      <c r="H83" s="52">
        <v>2</v>
      </c>
      <c r="I83" s="74">
        <f t="shared" si="23"/>
        <v>40</v>
      </c>
      <c r="J83" s="52">
        <v>3</v>
      </c>
      <c r="K83" s="54">
        <f t="shared" si="24"/>
        <v>60</v>
      </c>
      <c r="L83" s="52"/>
      <c r="M83" s="54">
        <f t="shared" si="25"/>
        <v>0</v>
      </c>
      <c r="N83" s="54">
        <f t="shared" si="26"/>
        <v>100</v>
      </c>
      <c r="O83" s="14">
        <f t="shared" si="27"/>
        <v>40</v>
      </c>
      <c r="P83" s="14">
        <f t="shared" si="28"/>
        <v>3.4</v>
      </c>
      <c r="Q83" s="14">
        <f t="shared" si="29"/>
        <v>47.2</v>
      </c>
    </row>
    <row r="84" spans="1:17" ht="16.5" thickBot="1" x14ac:dyDescent="0.3">
      <c r="A84" s="3">
        <v>61</v>
      </c>
      <c r="B84" s="35" t="s">
        <v>79</v>
      </c>
      <c r="C84" s="64">
        <v>4</v>
      </c>
      <c r="D84" s="53">
        <v>4</v>
      </c>
      <c r="E84" s="54">
        <f t="shared" si="21"/>
        <v>100</v>
      </c>
      <c r="F84" s="52">
        <v>1</v>
      </c>
      <c r="G84" s="54">
        <f t="shared" si="22"/>
        <v>25</v>
      </c>
      <c r="H84" s="52">
        <v>2</v>
      </c>
      <c r="I84" s="74">
        <f t="shared" si="23"/>
        <v>50</v>
      </c>
      <c r="J84" s="52">
        <v>1</v>
      </c>
      <c r="K84" s="54">
        <f t="shared" si="24"/>
        <v>25</v>
      </c>
      <c r="L84" s="52"/>
      <c r="M84" s="54">
        <f t="shared" si="25"/>
        <v>0</v>
      </c>
      <c r="N84" s="54">
        <f t="shared" si="26"/>
        <v>100</v>
      </c>
      <c r="O84" s="14">
        <f t="shared" si="27"/>
        <v>75</v>
      </c>
      <c r="P84" s="14">
        <f t="shared" si="28"/>
        <v>4</v>
      </c>
      <c r="Q84" s="14">
        <f t="shared" si="29"/>
        <v>66</v>
      </c>
    </row>
    <row r="85" spans="1:17" ht="16.5" thickBot="1" x14ac:dyDescent="0.3">
      <c r="A85" s="3"/>
      <c r="B85" s="37" t="s">
        <v>9</v>
      </c>
      <c r="C85" s="75">
        <f>SUM(C78:C84)</f>
        <v>67</v>
      </c>
      <c r="D85" s="59">
        <f t="shared" ref="D85:D92" si="30">F85+H85+J85+L85</f>
        <v>59</v>
      </c>
      <c r="E85" s="60">
        <f t="shared" si="21"/>
        <v>88.059701492537314</v>
      </c>
      <c r="F85" s="58">
        <f>SUM(F78:F84)</f>
        <v>10</v>
      </c>
      <c r="G85" s="60">
        <f t="shared" si="22"/>
        <v>16.949152542372882</v>
      </c>
      <c r="H85" s="58">
        <f>SUM(H78:H84)</f>
        <v>28</v>
      </c>
      <c r="I85" s="68">
        <f t="shared" si="23"/>
        <v>47.457627118644069</v>
      </c>
      <c r="J85" s="58">
        <f>SUM(J78:J84)</f>
        <v>20</v>
      </c>
      <c r="K85" s="60">
        <f t="shared" si="24"/>
        <v>33.898305084745765</v>
      </c>
      <c r="L85" s="58">
        <f>SUM(L78:L84)</f>
        <v>1</v>
      </c>
      <c r="M85" s="60">
        <f t="shared" si="25"/>
        <v>1.6949152542372881</v>
      </c>
      <c r="N85" s="60">
        <f t="shared" si="26"/>
        <v>98.305084745762713</v>
      </c>
      <c r="O85" s="61">
        <f t="shared" si="27"/>
        <v>64.406779661016955</v>
      </c>
      <c r="P85" s="61">
        <f t="shared" si="28"/>
        <v>3.7966101694915255</v>
      </c>
      <c r="Q85" s="19">
        <f t="shared" si="29"/>
        <v>59.796610169491522</v>
      </c>
    </row>
    <row r="86" spans="1:17" ht="15.75" x14ac:dyDescent="0.25">
      <c r="A86" s="3"/>
      <c r="B86" s="39" t="s">
        <v>80</v>
      </c>
      <c r="C86" s="102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4"/>
    </row>
    <row r="87" spans="1:17" ht="15.75" x14ac:dyDescent="0.25">
      <c r="A87" s="3">
        <v>62</v>
      </c>
      <c r="B87" s="35" t="s">
        <v>81</v>
      </c>
      <c r="C87" s="64">
        <v>7</v>
      </c>
      <c r="D87" s="53">
        <f t="shared" si="30"/>
        <v>7</v>
      </c>
      <c r="E87" s="54">
        <f t="shared" si="21"/>
        <v>100</v>
      </c>
      <c r="F87" s="52">
        <v>2</v>
      </c>
      <c r="G87" s="54">
        <f t="shared" si="22"/>
        <v>28.571428571428573</v>
      </c>
      <c r="H87" s="52">
        <v>3</v>
      </c>
      <c r="I87" s="74">
        <f t="shared" si="23"/>
        <v>42.857142857142854</v>
      </c>
      <c r="J87" s="52">
        <v>2</v>
      </c>
      <c r="K87" s="54">
        <f t="shared" si="24"/>
        <v>28.571428571428573</v>
      </c>
      <c r="L87" s="52"/>
      <c r="M87" s="54">
        <f t="shared" si="25"/>
        <v>0</v>
      </c>
      <c r="N87" s="54">
        <f t="shared" si="26"/>
        <v>100</v>
      </c>
      <c r="O87" s="14">
        <f t="shared" si="27"/>
        <v>71.428571428571431</v>
      </c>
      <c r="P87" s="14">
        <f t="shared" si="28"/>
        <v>4</v>
      </c>
      <c r="Q87" s="14">
        <f t="shared" si="29"/>
        <v>66.285714285714292</v>
      </c>
    </row>
    <row r="88" spans="1:17" ht="15.75" x14ac:dyDescent="0.25">
      <c r="A88" s="3">
        <v>63</v>
      </c>
      <c r="B88" s="35" t="s">
        <v>82</v>
      </c>
      <c r="C88" s="64">
        <v>12</v>
      </c>
      <c r="D88" s="53">
        <f t="shared" si="30"/>
        <v>10</v>
      </c>
      <c r="E88" s="54">
        <f t="shared" si="21"/>
        <v>83.333333333333329</v>
      </c>
      <c r="F88" s="52"/>
      <c r="G88" s="54">
        <f t="shared" si="22"/>
        <v>0</v>
      </c>
      <c r="H88" s="52">
        <v>5</v>
      </c>
      <c r="I88" s="74">
        <f t="shared" si="23"/>
        <v>50</v>
      </c>
      <c r="J88" s="52">
        <v>5</v>
      </c>
      <c r="K88" s="54">
        <f t="shared" si="24"/>
        <v>50</v>
      </c>
      <c r="L88" s="52"/>
      <c r="M88" s="54">
        <f t="shared" si="25"/>
        <v>0</v>
      </c>
      <c r="N88" s="54">
        <f t="shared" si="26"/>
        <v>100</v>
      </c>
      <c r="O88" s="14">
        <f t="shared" si="27"/>
        <v>50</v>
      </c>
      <c r="P88" s="14">
        <f t="shared" si="28"/>
        <v>3.5</v>
      </c>
      <c r="Q88" s="14">
        <f t="shared" si="29"/>
        <v>50</v>
      </c>
    </row>
    <row r="89" spans="1:17" ht="31.5" x14ac:dyDescent="0.25">
      <c r="A89" s="3">
        <v>64</v>
      </c>
      <c r="B89" s="35" t="s">
        <v>83</v>
      </c>
      <c r="C89" s="64">
        <v>8</v>
      </c>
      <c r="D89" s="53">
        <f t="shared" si="30"/>
        <v>7</v>
      </c>
      <c r="E89" s="54">
        <f t="shared" si="21"/>
        <v>87.5</v>
      </c>
      <c r="F89" s="52"/>
      <c r="G89" s="54">
        <f t="shared" si="22"/>
        <v>0</v>
      </c>
      <c r="H89" s="52">
        <v>5</v>
      </c>
      <c r="I89" s="74">
        <f t="shared" si="23"/>
        <v>71.428571428571431</v>
      </c>
      <c r="J89" s="52">
        <v>2</v>
      </c>
      <c r="K89" s="54">
        <f t="shared" si="24"/>
        <v>28.571428571428573</v>
      </c>
      <c r="L89" s="52"/>
      <c r="M89" s="54">
        <f t="shared" si="25"/>
        <v>0</v>
      </c>
      <c r="N89" s="54">
        <f t="shared" si="26"/>
        <v>100</v>
      </c>
      <c r="O89" s="14">
        <f t="shared" si="27"/>
        <v>71.428571428571431</v>
      </c>
      <c r="P89" s="14">
        <f t="shared" si="28"/>
        <v>3.7142857142857144</v>
      </c>
      <c r="Q89" s="14">
        <f t="shared" si="29"/>
        <v>56</v>
      </c>
    </row>
    <row r="90" spans="1:17" ht="32.25" thickBot="1" x14ac:dyDescent="0.3">
      <c r="A90" s="3">
        <v>65</v>
      </c>
      <c r="B90" s="48" t="s">
        <v>84</v>
      </c>
      <c r="C90" s="76">
        <v>16</v>
      </c>
      <c r="D90" s="53">
        <f t="shared" si="30"/>
        <v>16</v>
      </c>
      <c r="E90" s="54">
        <f t="shared" si="21"/>
        <v>100</v>
      </c>
      <c r="F90" s="52">
        <v>3</v>
      </c>
      <c r="G90" s="54">
        <f t="shared" si="22"/>
        <v>18.75</v>
      </c>
      <c r="H90" s="52">
        <v>5</v>
      </c>
      <c r="I90" s="74">
        <f t="shared" si="23"/>
        <v>31.25</v>
      </c>
      <c r="J90" s="52">
        <v>6</v>
      </c>
      <c r="K90" s="54">
        <f t="shared" si="24"/>
        <v>37.5</v>
      </c>
      <c r="L90" s="52">
        <v>2</v>
      </c>
      <c r="M90" s="54">
        <f t="shared" si="25"/>
        <v>12.5</v>
      </c>
      <c r="N90" s="54">
        <f t="shared" si="26"/>
        <v>87.5</v>
      </c>
      <c r="O90" s="14">
        <f t="shared" si="27"/>
        <v>50</v>
      </c>
      <c r="P90" s="14">
        <f t="shared" si="28"/>
        <v>3.5625</v>
      </c>
      <c r="Q90" s="14">
        <f t="shared" si="29"/>
        <v>54.25</v>
      </c>
    </row>
    <row r="91" spans="1:17" ht="15.75" x14ac:dyDescent="0.25">
      <c r="A91" s="3"/>
      <c r="B91" s="49" t="s">
        <v>9</v>
      </c>
      <c r="C91" s="77">
        <f>SUM(C87:C90)</f>
        <v>43</v>
      </c>
      <c r="D91" s="78">
        <f t="shared" si="30"/>
        <v>40</v>
      </c>
      <c r="E91" s="79">
        <f t="shared" si="21"/>
        <v>93.023255813953483</v>
      </c>
      <c r="F91" s="80">
        <f>SUM(F87:F90)</f>
        <v>5</v>
      </c>
      <c r="G91" s="79">
        <f t="shared" si="22"/>
        <v>12.5</v>
      </c>
      <c r="H91" s="80">
        <f>SUM(H87:H90)</f>
        <v>18</v>
      </c>
      <c r="I91" s="81">
        <f t="shared" si="23"/>
        <v>45</v>
      </c>
      <c r="J91" s="80">
        <f>SUM(J87:J90)</f>
        <v>15</v>
      </c>
      <c r="K91" s="79">
        <f t="shared" si="24"/>
        <v>37.5</v>
      </c>
      <c r="L91" s="80">
        <f>SUM(L87:L90)</f>
        <v>2</v>
      </c>
      <c r="M91" s="79">
        <f t="shared" si="25"/>
        <v>5</v>
      </c>
      <c r="N91" s="79">
        <f t="shared" si="26"/>
        <v>95</v>
      </c>
      <c r="O91" s="82">
        <f t="shared" si="27"/>
        <v>57.5</v>
      </c>
      <c r="P91" s="82">
        <f t="shared" si="28"/>
        <v>3.65</v>
      </c>
      <c r="Q91" s="24">
        <f t="shared" si="29"/>
        <v>55.6</v>
      </c>
    </row>
    <row r="92" spans="1:17" ht="16.5" thickBot="1" x14ac:dyDescent="0.3">
      <c r="A92" s="3"/>
      <c r="B92" s="50" t="s">
        <v>85</v>
      </c>
      <c r="C92" s="83">
        <f>C25+C29+C41+C49+C55+C61+C76+C85+C91</f>
        <v>1097</v>
      </c>
      <c r="D92" s="84">
        <f t="shared" si="30"/>
        <v>959</v>
      </c>
      <c r="E92" s="85">
        <f t="shared" si="21"/>
        <v>87.42023701002735</v>
      </c>
      <c r="F92" s="86">
        <f>F25+F29+F41+F49+F55+F61+F76+F85+F91</f>
        <v>161</v>
      </c>
      <c r="G92" s="85">
        <f t="shared" si="22"/>
        <v>16.788321167883211</v>
      </c>
      <c r="H92" s="86">
        <f>H25+H29+H41+H49+H55+H61+H76+H85+H91</f>
        <v>441</v>
      </c>
      <c r="I92" s="87">
        <f t="shared" si="23"/>
        <v>45.985401459854018</v>
      </c>
      <c r="J92" s="86">
        <f>J25+J29+J41+J49+J55+J61+J76+J85+J91</f>
        <v>335</v>
      </c>
      <c r="K92" s="85">
        <f t="shared" si="24"/>
        <v>34.932221063607926</v>
      </c>
      <c r="L92" s="86">
        <f>L25+L29+L41+L49+L55+L61+L76+L85+L91</f>
        <v>22</v>
      </c>
      <c r="M92" s="85">
        <f t="shared" si="25"/>
        <v>2.2940563086548487</v>
      </c>
      <c r="N92" s="85">
        <f t="shared" si="26"/>
        <v>97.705943691345155</v>
      </c>
      <c r="O92" s="88">
        <f t="shared" si="27"/>
        <v>62.773722627737229</v>
      </c>
      <c r="P92" s="88">
        <f t="shared" si="28"/>
        <v>3.7726798748696559</v>
      </c>
      <c r="Q92" s="25">
        <f t="shared" si="29"/>
        <v>59.161626694473412</v>
      </c>
    </row>
    <row r="93" spans="1:17" x14ac:dyDescent="0.25">
      <c r="A93" s="8"/>
    </row>
    <row r="94" spans="1:17" x14ac:dyDescent="0.25">
      <c r="A94" s="8"/>
    </row>
    <row r="95" spans="1:17" x14ac:dyDescent="0.25">
      <c r="A95" s="8"/>
    </row>
    <row r="96" spans="1:17" ht="15.75" x14ac:dyDescent="0.25">
      <c r="A96" s="8"/>
      <c r="B96" s="90" t="s">
        <v>87</v>
      </c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</row>
    <row r="97" spans="1:17" ht="18.75" x14ac:dyDescent="0.25">
      <c r="A97" s="8"/>
      <c r="B97" s="90" t="s">
        <v>10</v>
      </c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5"/>
    </row>
    <row r="98" spans="1:17" x14ac:dyDescent="0.25">
      <c r="A98" s="8"/>
    </row>
    <row r="99" spans="1:17" x14ac:dyDescent="0.25">
      <c r="A99" s="118"/>
      <c r="B99" s="96" t="s">
        <v>12</v>
      </c>
      <c r="C99" s="116" t="s">
        <v>0</v>
      </c>
      <c r="D99" s="117" t="s">
        <v>1</v>
      </c>
      <c r="E99" s="117"/>
      <c r="F99" s="117" t="s">
        <v>2</v>
      </c>
      <c r="G99" s="117"/>
      <c r="H99" s="117"/>
      <c r="I99" s="117"/>
      <c r="J99" s="117"/>
      <c r="K99" s="117"/>
      <c r="L99" s="117"/>
      <c r="M99" s="117"/>
      <c r="N99" s="101" t="s">
        <v>3</v>
      </c>
      <c r="O99" s="101" t="s">
        <v>4</v>
      </c>
      <c r="P99" s="101" t="s">
        <v>5</v>
      </c>
      <c r="Q99" s="105" t="s">
        <v>6</v>
      </c>
    </row>
    <row r="100" spans="1:17" x14ac:dyDescent="0.25">
      <c r="A100" s="119"/>
      <c r="B100" s="96"/>
      <c r="C100" s="116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01"/>
      <c r="O100" s="101"/>
      <c r="P100" s="101"/>
      <c r="Q100" s="105"/>
    </row>
    <row r="101" spans="1:17" ht="15.75" x14ac:dyDescent="0.25">
      <c r="A101" s="119"/>
      <c r="B101" s="96"/>
      <c r="C101" s="116"/>
      <c r="D101" s="117"/>
      <c r="E101" s="117"/>
      <c r="F101" s="117">
        <v>5</v>
      </c>
      <c r="G101" s="117"/>
      <c r="H101" s="117">
        <v>4</v>
      </c>
      <c r="I101" s="117"/>
      <c r="J101" s="117">
        <v>3</v>
      </c>
      <c r="K101" s="117"/>
      <c r="L101" s="117">
        <v>2</v>
      </c>
      <c r="M101" s="117"/>
      <c r="N101" s="101"/>
      <c r="O101" s="101"/>
      <c r="P101" s="101"/>
      <c r="Q101" s="105"/>
    </row>
    <row r="102" spans="1:17" ht="15.75" x14ac:dyDescent="0.25">
      <c r="A102" s="120"/>
      <c r="B102" s="96"/>
      <c r="C102" s="116"/>
      <c r="D102" s="33" t="s">
        <v>7</v>
      </c>
      <c r="E102" s="33" t="s">
        <v>8</v>
      </c>
      <c r="F102" s="33" t="s">
        <v>7</v>
      </c>
      <c r="G102" s="33" t="s">
        <v>8</v>
      </c>
      <c r="H102" s="33" t="s">
        <v>7</v>
      </c>
      <c r="I102" s="33" t="s">
        <v>8</v>
      </c>
      <c r="J102" s="33" t="s">
        <v>7</v>
      </c>
      <c r="K102" s="33" t="s">
        <v>8</v>
      </c>
      <c r="L102" s="33" t="s">
        <v>7</v>
      </c>
      <c r="M102" s="33" t="s">
        <v>8</v>
      </c>
      <c r="N102" s="101"/>
      <c r="O102" s="101"/>
      <c r="P102" s="101"/>
      <c r="Q102" s="105"/>
    </row>
    <row r="103" spans="1:17" ht="15.75" x14ac:dyDescent="0.25">
      <c r="A103" s="3">
        <v>1</v>
      </c>
      <c r="B103" s="26" t="s">
        <v>88</v>
      </c>
      <c r="C103" s="89">
        <f>C25</f>
        <v>483</v>
      </c>
      <c r="D103" s="11">
        <f t="shared" ref="D103:D105" si="31">F103+H103+J103+L103</f>
        <v>422</v>
      </c>
      <c r="E103" s="12">
        <f t="shared" ref="E103" si="32">D103*100/C103</f>
        <v>87.37060041407868</v>
      </c>
      <c r="F103" s="89">
        <f>F25</f>
        <v>46</v>
      </c>
      <c r="G103" s="12">
        <f>F103*100/D103</f>
        <v>10.900473933649289</v>
      </c>
      <c r="H103" s="89">
        <f>H25</f>
        <v>195</v>
      </c>
      <c r="I103" s="12">
        <f>H103*100/D103</f>
        <v>46.208530805687204</v>
      </c>
      <c r="J103" s="89">
        <f>J25</f>
        <v>174</v>
      </c>
      <c r="K103" s="12">
        <f>J103*100/D103</f>
        <v>41.232227488151658</v>
      </c>
      <c r="L103" s="89">
        <f>L25</f>
        <v>7</v>
      </c>
      <c r="M103" s="12">
        <f>L103*100/D103</f>
        <v>1.6587677725118484</v>
      </c>
      <c r="N103" s="12">
        <f>(F103+H103+J103)*100/D103</f>
        <v>98.341232227488149</v>
      </c>
      <c r="O103" s="13">
        <f>(F103+H103)*100/D103</f>
        <v>57.109004739336491</v>
      </c>
      <c r="P103" s="13">
        <f>(F103*5+H103*4+J103*3+L103*2)/D103</f>
        <v>3.6635071090047395</v>
      </c>
      <c r="Q103" s="14">
        <f>(F103*100+H103*64+J103*36+L103*16)/D103</f>
        <v>55.582938388625593</v>
      </c>
    </row>
    <row r="104" spans="1:17" ht="31.5" x14ac:dyDescent="0.25">
      <c r="A104" s="3">
        <v>2</v>
      </c>
      <c r="B104" s="27" t="s">
        <v>89</v>
      </c>
      <c r="C104" s="89">
        <f>C29</f>
        <v>44</v>
      </c>
      <c r="D104" s="11">
        <f t="shared" si="31"/>
        <v>39</v>
      </c>
      <c r="E104" s="12">
        <f>D104*100/C104</f>
        <v>88.63636363636364</v>
      </c>
      <c r="F104" s="89">
        <f>F29</f>
        <v>7</v>
      </c>
      <c r="G104" s="12">
        <f t="shared" ref="G104:G112" si="33">F104*100/D104</f>
        <v>17.948717948717949</v>
      </c>
      <c r="H104" s="89">
        <f>H29</f>
        <v>14</v>
      </c>
      <c r="I104" s="12">
        <f t="shared" ref="I104:I112" si="34">H104*100/D104</f>
        <v>35.897435897435898</v>
      </c>
      <c r="J104" s="89">
        <f>J29</f>
        <v>13</v>
      </c>
      <c r="K104" s="12">
        <f t="shared" ref="K104:K105" si="35">J104*100/D104</f>
        <v>33.333333333333336</v>
      </c>
      <c r="L104" s="89">
        <f>L29</f>
        <v>5</v>
      </c>
      <c r="M104" s="12">
        <f t="shared" ref="M104:M112" si="36">L104*100/D104</f>
        <v>12.820512820512821</v>
      </c>
      <c r="N104" s="54">
        <f t="shared" ref="N104:N112" si="37">(F104+H104+J104)*100/D104</f>
        <v>87.179487179487182</v>
      </c>
      <c r="O104" s="14">
        <f t="shared" ref="O104:O112" si="38">(F104+H104)*100/D104</f>
        <v>53.846153846153847</v>
      </c>
      <c r="P104" s="14">
        <f t="shared" ref="P104:P112" si="39">(F104*5+H104*4+J104*3+L104*2)/D104</f>
        <v>3.5897435897435899</v>
      </c>
      <c r="Q104" s="14">
        <f t="shared" ref="Q104:Q112" si="40">(F104*100+H104*64+J104*36+L104*16)/D104</f>
        <v>54.974358974358971</v>
      </c>
    </row>
    <row r="105" spans="1:17" ht="15.75" x14ac:dyDescent="0.25">
      <c r="A105" s="3">
        <v>3</v>
      </c>
      <c r="B105" s="28" t="s">
        <v>90</v>
      </c>
      <c r="C105" s="89">
        <f>C41</f>
        <v>167</v>
      </c>
      <c r="D105" s="11">
        <f t="shared" si="31"/>
        <v>138</v>
      </c>
      <c r="E105" s="12">
        <f t="shared" ref="E105:E112" si="41">D105*100/C105</f>
        <v>82.634730538922156</v>
      </c>
      <c r="F105" s="89">
        <f>F41</f>
        <v>27</v>
      </c>
      <c r="G105" s="12">
        <f t="shared" si="33"/>
        <v>19.565217391304348</v>
      </c>
      <c r="H105" s="89">
        <f>H41</f>
        <v>73</v>
      </c>
      <c r="I105" s="12">
        <f t="shared" si="34"/>
        <v>52.89855072463768</v>
      </c>
      <c r="J105" s="89">
        <f>J41</f>
        <v>37</v>
      </c>
      <c r="K105" s="12">
        <f t="shared" si="35"/>
        <v>26.811594202898551</v>
      </c>
      <c r="L105" s="89">
        <f>L41</f>
        <v>1</v>
      </c>
      <c r="M105" s="12">
        <f t="shared" si="36"/>
        <v>0.72463768115942029</v>
      </c>
      <c r="N105" s="54">
        <f t="shared" si="37"/>
        <v>99.275362318840578</v>
      </c>
      <c r="O105" s="14">
        <f t="shared" si="38"/>
        <v>72.463768115942031</v>
      </c>
      <c r="P105" s="14">
        <f t="shared" si="39"/>
        <v>3.9130434782608696</v>
      </c>
      <c r="Q105" s="14">
        <f t="shared" si="40"/>
        <v>63.188405797101453</v>
      </c>
    </row>
    <row r="106" spans="1:17" ht="15.75" x14ac:dyDescent="0.25">
      <c r="A106" s="3">
        <v>4</v>
      </c>
      <c r="B106" s="29" t="s">
        <v>91</v>
      </c>
      <c r="C106" s="89">
        <f>C49</f>
        <v>73</v>
      </c>
      <c r="D106" s="11">
        <f>F106+H106+J106+L106</f>
        <v>64</v>
      </c>
      <c r="E106" s="12">
        <f t="shared" si="41"/>
        <v>87.671232876712324</v>
      </c>
      <c r="F106" s="89">
        <f>F49</f>
        <v>7</v>
      </c>
      <c r="G106" s="12">
        <f t="shared" si="33"/>
        <v>10.9375</v>
      </c>
      <c r="H106" s="89">
        <f>H49</f>
        <v>27</v>
      </c>
      <c r="I106" s="12">
        <f t="shared" si="34"/>
        <v>42.1875</v>
      </c>
      <c r="J106" s="89">
        <f>J49</f>
        <v>24</v>
      </c>
      <c r="K106" s="12">
        <f>J106*100/D106</f>
        <v>37.5</v>
      </c>
      <c r="L106" s="89">
        <f>L49</f>
        <v>6</v>
      </c>
      <c r="M106" s="12">
        <f t="shared" si="36"/>
        <v>9.375</v>
      </c>
      <c r="N106" s="54">
        <f t="shared" si="37"/>
        <v>90.625</v>
      </c>
      <c r="O106" s="14">
        <f t="shared" si="38"/>
        <v>53.125</v>
      </c>
      <c r="P106" s="14">
        <f t="shared" si="39"/>
        <v>3.546875</v>
      </c>
      <c r="Q106" s="14">
        <f t="shared" si="40"/>
        <v>52.9375</v>
      </c>
    </row>
    <row r="107" spans="1:17" ht="15.75" x14ac:dyDescent="0.25">
      <c r="A107" s="23">
        <v>5</v>
      </c>
      <c r="B107" s="27" t="s">
        <v>92</v>
      </c>
      <c r="C107" s="89">
        <f>C55</f>
        <v>23</v>
      </c>
      <c r="D107" s="11">
        <f t="shared" ref="D107:D111" si="42">F107+H107+J107+L107</f>
        <v>22</v>
      </c>
      <c r="E107" s="12">
        <f t="shared" si="41"/>
        <v>95.652173913043484</v>
      </c>
      <c r="F107" s="89">
        <f>F55</f>
        <v>3</v>
      </c>
      <c r="G107" s="12">
        <f t="shared" si="33"/>
        <v>13.636363636363637</v>
      </c>
      <c r="H107" s="89">
        <f>H55</f>
        <v>14</v>
      </c>
      <c r="I107" s="12">
        <f t="shared" si="34"/>
        <v>63.636363636363633</v>
      </c>
      <c r="J107" s="89">
        <f>J55</f>
        <v>5</v>
      </c>
      <c r="K107" s="12">
        <f t="shared" ref="K107:K112" si="43">J107*100/D107</f>
        <v>22.727272727272727</v>
      </c>
      <c r="L107" s="89">
        <f>L55</f>
        <v>0</v>
      </c>
      <c r="M107" s="12">
        <f t="shared" si="36"/>
        <v>0</v>
      </c>
      <c r="N107" s="54">
        <f t="shared" si="37"/>
        <v>100</v>
      </c>
      <c r="O107" s="14">
        <f t="shared" si="38"/>
        <v>77.272727272727266</v>
      </c>
      <c r="P107" s="14">
        <f t="shared" si="39"/>
        <v>3.9090909090909092</v>
      </c>
      <c r="Q107" s="14">
        <f t="shared" si="40"/>
        <v>62.545454545454547</v>
      </c>
    </row>
    <row r="108" spans="1:17" ht="15.75" x14ac:dyDescent="0.25">
      <c r="A108" s="3">
        <v>6</v>
      </c>
      <c r="B108" s="30" t="s">
        <v>93</v>
      </c>
      <c r="C108" s="89">
        <f>C61</f>
        <v>28</v>
      </c>
      <c r="D108" s="11">
        <f t="shared" si="42"/>
        <v>25</v>
      </c>
      <c r="E108" s="12">
        <f t="shared" si="41"/>
        <v>89.285714285714292</v>
      </c>
      <c r="F108" s="89">
        <f>F61</f>
        <v>9</v>
      </c>
      <c r="G108" s="12">
        <f t="shared" si="33"/>
        <v>36</v>
      </c>
      <c r="H108" s="89">
        <f>H61</f>
        <v>5</v>
      </c>
      <c r="I108" s="12">
        <f t="shared" si="34"/>
        <v>20</v>
      </c>
      <c r="J108" s="89">
        <f>J61</f>
        <v>11</v>
      </c>
      <c r="K108" s="12">
        <f t="shared" si="43"/>
        <v>44</v>
      </c>
      <c r="L108" s="89">
        <f>L61</f>
        <v>0</v>
      </c>
      <c r="M108" s="12">
        <f t="shared" si="36"/>
        <v>0</v>
      </c>
      <c r="N108" s="54">
        <f t="shared" si="37"/>
        <v>100</v>
      </c>
      <c r="O108" s="14">
        <f t="shared" si="38"/>
        <v>56</v>
      </c>
      <c r="P108" s="14">
        <f t="shared" si="39"/>
        <v>3.92</v>
      </c>
      <c r="Q108" s="14">
        <f t="shared" si="40"/>
        <v>64.64</v>
      </c>
    </row>
    <row r="109" spans="1:17" ht="15.75" x14ac:dyDescent="0.25">
      <c r="A109" s="3">
        <v>7</v>
      </c>
      <c r="B109" s="30" t="s">
        <v>96</v>
      </c>
      <c r="C109" s="89">
        <f>C76</f>
        <v>169</v>
      </c>
      <c r="D109" s="11">
        <f>D76</f>
        <v>150</v>
      </c>
      <c r="E109" s="12">
        <f t="shared" si="41"/>
        <v>88.757396449704146</v>
      </c>
      <c r="F109" s="89">
        <f>F76</f>
        <v>47</v>
      </c>
      <c r="G109" s="12">
        <f t="shared" si="33"/>
        <v>31.333333333333332</v>
      </c>
      <c r="H109" s="89">
        <f>H76</f>
        <v>67</v>
      </c>
      <c r="I109" s="12">
        <f t="shared" si="34"/>
        <v>44.666666666666664</v>
      </c>
      <c r="J109" s="89">
        <f>J76</f>
        <v>36</v>
      </c>
      <c r="K109" s="12">
        <f t="shared" si="43"/>
        <v>24</v>
      </c>
      <c r="L109" s="89">
        <f>L76</f>
        <v>0</v>
      </c>
      <c r="M109" s="12">
        <f t="shared" si="36"/>
        <v>0</v>
      </c>
      <c r="N109" s="54">
        <f t="shared" si="37"/>
        <v>100</v>
      </c>
      <c r="O109" s="14">
        <f t="shared" si="38"/>
        <v>76</v>
      </c>
      <c r="P109" s="14">
        <f t="shared" si="39"/>
        <v>4.0733333333333333</v>
      </c>
      <c r="Q109" s="14">
        <f t="shared" si="40"/>
        <v>68.56</v>
      </c>
    </row>
    <row r="110" spans="1:17" ht="15.75" x14ac:dyDescent="0.25">
      <c r="A110" s="3">
        <v>8</v>
      </c>
      <c r="B110" s="27" t="s">
        <v>94</v>
      </c>
      <c r="C110" s="89">
        <f>C85</f>
        <v>67</v>
      </c>
      <c r="D110" s="11">
        <f t="shared" si="42"/>
        <v>59</v>
      </c>
      <c r="E110" s="12">
        <f t="shared" si="41"/>
        <v>88.059701492537314</v>
      </c>
      <c r="F110" s="89">
        <f>F85</f>
        <v>10</v>
      </c>
      <c r="G110" s="12">
        <f t="shared" si="33"/>
        <v>16.949152542372882</v>
      </c>
      <c r="H110" s="89">
        <f>H85</f>
        <v>28</v>
      </c>
      <c r="I110" s="12">
        <f t="shared" si="34"/>
        <v>47.457627118644069</v>
      </c>
      <c r="J110" s="89">
        <f>J85</f>
        <v>20</v>
      </c>
      <c r="K110" s="12">
        <f t="shared" si="43"/>
        <v>33.898305084745765</v>
      </c>
      <c r="L110" s="89">
        <f>L85</f>
        <v>1</v>
      </c>
      <c r="M110" s="12">
        <f t="shared" si="36"/>
        <v>1.6949152542372881</v>
      </c>
      <c r="N110" s="54">
        <f t="shared" si="37"/>
        <v>98.305084745762713</v>
      </c>
      <c r="O110" s="14">
        <f t="shared" si="38"/>
        <v>64.406779661016955</v>
      </c>
      <c r="P110" s="14">
        <f t="shared" si="39"/>
        <v>3.7966101694915255</v>
      </c>
      <c r="Q110" s="14">
        <f t="shared" si="40"/>
        <v>59.796610169491522</v>
      </c>
    </row>
    <row r="111" spans="1:17" ht="18" customHeight="1" thickBot="1" x14ac:dyDescent="0.3">
      <c r="A111" s="3">
        <v>9</v>
      </c>
      <c r="B111" s="28" t="s">
        <v>95</v>
      </c>
      <c r="C111" s="89">
        <f>C91</f>
        <v>43</v>
      </c>
      <c r="D111" s="11">
        <f t="shared" si="42"/>
        <v>40</v>
      </c>
      <c r="E111" s="12">
        <f t="shared" si="41"/>
        <v>93.023255813953483</v>
      </c>
      <c r="F111" s="89">
        <f>F91</f>
        <v>5</v>
      </c>
      <c r="G111" s="12">
        <f t="shared" si="33"/>
        <v>12.5</v>
      </c>
      <c r="H111" s="89">
        <f>H91</f>
        <v>18</v>
      </c>
      <c r="I111" s="12">
        <f t="shared" si="34"/>
        <v>45</v>
      </c>
      <c r="J111" s="89">
        <f>J91</f>
        <v>15</v>
      </c>
      <c r="K111" s="12">
        <f t="shared" si="43"/>
        <v>37.5</v>
      </c>
      <c r="L111" s="89">
        <f>L91</f>
        <v>2</v>
      </c>
      <c r="M111" s="12">
        <f t="shared" si="36"/>
        <v>5</v>
      </c>
      <c r="N111" s="12">
        <f t="shared" si="37"/>
        <v>95</v>
      </c>
      <c r="O111" s="13">
        <f t="shared" si="38"/>
        <v>57.5</v>
      </c>
      <c r="P111" s="13">
        <f t="shared" si="39"/>
        <v>3.65</v>
      </c>
      <c r="Q111" s="14">
        <f t="shared" si="40"/>
        <v>55.6</v>
      </c>
    </row>
    <row r="112" spans="1:17" ht="16.5" thickBot="1" x14ac:dyDescent="0.3">
      <c r="A112" s="3"/>
      <c r="B112" s="31" t="s">
        <v>9</v>
      </c>
      <c r="C112" s="34">
        <f>C92</f>
        <v>1097</v>
      </c>
      <c r="D112" s="16">
        <f>SUM(D103:D111)</f>
        <v>959</v>
      </c>
      <c r="E112" s="17">
        <f t="shared" si="41"/>
        <v>87.42023701002735</v>
      </c>
      <c r="F112" s="34">
        <f>SUM(F103:F111)</f>
        <v>161</v>
      </c>
      <c r="G112" s="17">
        <f t="shared" si="33"/>
        <v>16.788321167883211</v>
      </c>
      <c r="H112" s="34">
        <f>H92</f>
        <v>441</v>
      </c>
      <c r="I112" s="17">
        <f t="shared" si="34"/>
        <v>45.985401459854018</v>
      </c>
      <c r="J112" s="34">
        <f>SUM(J103:J111)</f>
        <v>335</v>
      </c>
      <c r="K112" s="17">
        <f t="shared" si="43"/>
        <v>34.932221063607926</v>
      </c>
      <c r="L112" s="34">
        <f>SUM(L103:L111)</f>
        <v>22</v>
      </c>
      <c r="M112" s="17">
        <f t="shared" si="36"/>
        <v>2.2940563086548487</v>
      </c>
      <c r="N112" s="17">
        <f t="shared" si="37"/>
        <v>97.705943691345155</v>
      </c>
      <c r="O112" s="18">
        <f t="shared" si="38"/>
        <v>62.773722627737229</v>
      </c>
      <c r="P112" s="18">
        <f t="shared" si="39"/>
        <v>3.7726798748696559</v>
      </c>
      <c r="Q112" s="19">
        <f t="shared" si="40"/>
        <v>59.161626694473412</v>
      </c>
    </row>
    <row r="113" spans="1:7" x14ac:dyDescent="0.25">
      <c r="A113" s="8"/>
    </row>
    <row r="114" spans="1:7" x14ac:dyDescent="0.25">
      <c r="A114" s="8"/>
    </row>
    <row r="115" spans="1:7" x14ac:dyDescent="0.25">
      <c r="A115" s="8"/>
    </row>
    <row r="116" spans="1:7" x14ac:dyDescent="0.25">
      <c r="A116" s="8"/>
    </row>
    <row r="117" spans="1:7" x14ac:dyDescent="0.25">
      <c r="A117" s="8"/>
    </row>
    <row r="118" spans="1:7" x14ac:dyDescent="0.25">
      <c r="A118" s="8"/>
    </row>
    <row r="119" spans="1:7" x14ac:dyDescent="0.25">
      <c r="A119" s="8"/>
      <c r="G119" t="s">
        <v>98</v>
      </c>
    </row>
    <row r="120" spans="1:7" x14ac:dyDescent="0.25">
      <c r="A120" s="8"/>
    </row>
    <row r="121" spans="1:7" ht="18" customHeight="1" x14ac:dyDescent="0.25">
      <c r="A121" s="8"/>
    </row>
    <row r="122" spans="1:7" x14ac:dyDescent="0.25">
      <c r="A122" s="8"/>
    </row>
    <row r="123" spans="1:7" x14ac:dyDescent="0.25">
      <c r="A123" s="8"/>
    </row>
    <row r="124" spans="1:7" ht="18" customHeight="1" x14ac:dyDescent="0.25">
      <c r="A124" s="8"/>
    </row>
    <row r="125" spans="1:7" x14ac:dyDescent="0.25">
      <c r="A125" s="8"/>
    </row>
    <row r="126" spans="1:7" x14ac:dyDescent="0.25">
      <c r="A126" s="8"/>
    </row>
    <row r="127" spans="1:7" x14ac:dyDescent="0.25">
      <c r="A127" s="8"/>
    </row>
    <row r="128" spans="1:7" x14ac:dyDescent="0.25">
      <c r="A128" s="8"/>
    </row>
    <row r="129" spans="1:1" x14ac:dyDescent="0.25">
      <c r="A129" s="8"/>
    </row>
    <row r="130" spans="1:1" ht="18" customHeight="1" x14ac:dyDescent="0.25">
      <c r="A130" s="8"/>
    </row>
    <row r="131" spans="1:1" x14ac:dyDescent="0.25">
      <c r="A131" s="8"/>
    </row>
    <row r="132" spans="1:1" ht="18" customHeight="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ht="16.5" customHeight="1" x14ac:dyDescent="0.25">
      <c r="A143" s="8"/>
    </row>
    <row r="144" spans="1:1" ht="18" customHeight="1" x14ac:dyDescent="0.25">
      <c r="A144" s="8"/>
    </row>
    <row r="145" spans="1:1" ht="18" customHeight="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ht="18.75" customHeight="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ht="18" customHeight="1" x14ac:dyDescent="0.25">
      <c r="A154" s="8"/>
    </row>
    <row r="155" spans="1:1" ht="18" customHeight="1" x14ac:dyDescent="0.25">
      <c r="A155" s="8"/>
    </row>
    <row r="156" spans="1:1" ht="32.25" customHeight="1" x14ac:dyDescent="0.25">
      <c r="A156" s="8"/>
    </row>
    <row r="157" spans="1:1" x14ac:dyDescent="0.25">
      <c r="A157" s="8"/>
    </row>
    <row r="158" spans="1:1" x14ac:dyDescent="0.25">
      <c r="A158" s="8"/>
    </row>
    <row r="159" spans="1:1" ht="36" customHeight="1" x14ac:dyDescent="0.25">
      <c r="A159" s="8"/>
    </row>
    <row r="160" spans="1:1" ht="36" customHeight="1" x14ac:dyDescent="0.25">
      <c r="A160" s="8"/>
    </row>
    <row r="161" spans="1:1" ht="36" customHeight="1" x14ac:dyDescent="0.25">
      <c r="A161" s="8"/>
    </row>
    <row r="162" spans="1:1" ht="36" customHeight="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115"/>
    </row>
    <row r="173" spans="1:1" x14ac:dyDescent="0.25">
      <c r="A173" s="115"/>
    </row>
    <row r="174" spans="1:1" x14ac:dyDescent="0.25">
      <c r="A174" s="115"/>
    </row>
    <row r="175" spans="1:1" x14ac:dyDescent="0.25">
      <c r="A175" s="115"/>
    </row>
    <row r="176" spans="1:1" x14ac:dyDescent="0.25">
      <c r="A176" s="51"/>
    </row>
    <row r="177" spans="1:1" x14ac:dyDescent="0.25">
      <c r="A177" s="32"/>
    </row>
    <row r="178" spans="1:1" x14ac:dyDescent="0.25">
      <c r="A178" s="32"/>
    </row>
    <row r="179" spans="1:1" x14ac:dyDescent="0.25">
      <c r="A179" s="32"/>
    </row>
    <row r="180" spans="1:1" x14ac:dyDescent="0.25">
      <c r="A180" s="32"/>
    </row>
    <row r="181" spans="1:1" x14ac:dyDescent="0.25">
      <c r="A181" s="32"/>
    </row>
    <row r="182" spans="1:1" x14ac:dyDescent="0.25">
      <c r="A182" s="32"/>
    </row>
    <row r="183" spans="1:1" x14ac:dyDescent="0.25">
      <c r="A183" s="32"/>
    </row>
    <row r="184" spans="1:1" x14ac:dyDescent="0.25">
      <c r="A184" s="32"/>
    </row>
    <row r="185" spans="1:1" x14ac:dyDescent="0.25">
      <c r="A185" s="32"/>
    </row>
    <row r="186" spans="1:1" x14ac:dyDescent="0.25">
      <c r="A186" s="32"/>
    </row>
    <row r="187" spans="1:1" x14ac:dyDescent="0.25">
      <c r="A187" s="8"/>
    </row>
  </sheetData>
  <mergeCells count="41">
    <mergeCell ref="N99:N102"/>
    <mergeCell ref="O99:O102"/>
    <mergeCell ref="P99:P102"/>
    <mergeCell ref="Q99:Q102"/>
    <mergeCell ref="F101:G101"/>
    <mergeCell ref="H101:I101"/>
    <mergeCell ref="J101:K101"/>
    <mergeCell ref="L101:M101"/>
    <mergeCell ref="C62:Q62"/>
    <mergeCell ref="C77:Q77"/>
    <mergeCell ref="C86:Q86"/>
    <mergeCell ref="B96:Q96"/>
    <mergeCell ref="B97:P97"/>
    <mergeCell ref="A172:A175"/>
    <mergeCell ref="B99:B102"/>
    <mergeCell ref="C99:C102"/>
    <mergeCell ref="D99:E101"/>
    <mergeCell ref="F99:M100"/>
    <mergeCell ref="A99:A102"/>
    <mergeCell ref="C56:Q56"/>
    <mergeCell ref="P5:P8"/>
    <mergeCell ref="Q5:Q8"/>
    <mergeCell ref="F7:G7"/>
    <mergeCell ref="H7:I7"/>
    <mergeCell ref="J7:K7"/>
    <mergeCell ref="L7:M7"/>
    <mergeCell ref="C9:Q9"/>
    <mergeCell ref="C26:Q26"/>
    <mergeCell ref="C30:Q30"/>
    <mergeCell ref="C42:Q42"/>
    <mergeCell ref="C50:Q50"/>
    <mergeCell ref="B2:Q2"/>
    <mergeCell ref="B3:P3"/>
    <mergeCell ref="B4:E4"/>
    <mergeCell ref="A5:A8"/>
    <mergeCell ref="B5:B8"/>
    <mergeCell ref="C5:C8"/>
    <mergeCell ref="D5:E7"/>
    <mergeCell ref="F5:M6"/>
    <mergeCell ref="N5:N8"/>
    <mergeCell ref="O5:O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анализ результатов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2026-05-26T05:10:25Z</dcterms:modified>
</cp:coreProperties>
</file>