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машкевич\Desktop\НА САЙТ\"/>
    </mc:Choice>
  </mc:AlternateContent>
  <bookViews>
    <workbookView xWindow="0" yWindow="0" windowWidth="21600" windowHeight="9630" firstSheet="1" activeTab="1"/>
  </bookViews>
  <sheets>
    <sheet name="Рейтинг-антирейтинг" sheetId="20" r:id="rId1"/>
    <sheet name="Общий анализ результатов" sheetId="1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0" l="1"/>
  <c r="P26" i="20" s="1"/>
  <c r="D25" i="20"/>
  <c r="P25" i="20" s="1"/>
  <c r="D24" i="20"/>
  <c r="P24" i="20" s="1"/>
  <c r="D23" i="20"/>
  <c r="P23" i="20" s="1"/>
  <c r="Q15" i="20"/>
  <c r="P15" i="20"/>
  <c r="O15" i="20"/>
  <c r="N15" i="20"/>
  <c r="M15" i="20"/>
  <c r="K15" i="20"/>
  <c r="I15" i="20"/>
  <c r="G15" i="20"/>
  <c r="E15" i="20"/>
  <c r="Q14" i="20"/>
  <c r="P14" i="20"/>
  <c r="O14" i="20"/>
  <c r="N14" i="20"/>
  <c r="M14" i="20"/>
  <c r="K14" i="20"/>
  <c r="I14" i="20"/>
  <c r="G14" i="20"/>
  <c r="E14" i="20"/>
  <c r="Q13" i="20"/>
  <c r="P13" i="20"/>
  <c r="O13" i="20"/>
  <c r="N13" i="20"/>
  <c r="M13" i="20"/>
  <c r="K13" i="20"/>
  <c r="I13" i="20"/>
  <c r="G13" i="20"/>
  <c r="E13" i="20"/>
  <c r="D12" i="20"/>
  <c r="N12" i="20" s="1"/>
  <c r="D11" i="20"/>
  <c r="P11" i="20" s="1"/>
  <c r="D10" i="20"/>
  <c r="G10" i="20" s="1"/>
  <c r="D9" i="20"/>
  <c r="P9" i="20" s="1"/>
  <c r="D8" i="20"/>
  <c r="P8" i="20" s="1"/>
  <c r="D7" i="20"/>
  <c r="P7" i="20" s="1"/>
  <c r="I23" i="20" l="1"/>
  <c r="O23" i="20"/>
  <c r="I24" i="20"/>
  <c r="O24" i="20"/>
  <c r="I25" i="20"/>
  <c r="O25" i="20"/>
  <c r="I26" i="20"/>
  <c r="O26" i="20"/>
  <c r="E23" i="20"/>
  <c r="M23" i="20"/>
  <c r="Q23" i="20"/>
  <c r="E24" i="20"/>
  <c r="M24" i="20"/>
  <c r="Q24" i="20"/>
  <c r="E25" i="20"/>
  <c r="M25" i="20"/>
  <c r="Q25" i="20"/>
  <c r="E26" i="20"/>
  <c r="M26" i="20"/>
  <c r="Q26" i="20"/>
  <c r="K7" i="20"/>
  <c r="N7" i="20"/>
  <c r="K8" i="20"/>
  <c r="N8" i="20"/>
  <c r="K9" i="20"/>
  <c r="N9" i="20"/>
  <c r="K10" i="20"/>
  <c r="N10" i="20"/>
  <c r="P10" i="20"/>
  <c r="G11" i="20"/>
  <c r="K11" i="20"/>
  <c r="N11" i="20"/>
  <c r="G12" i="20"/>
  <c r="K12" i="20"/>
  <c r="P12" i="20"/>
  <c r="E7" i="20"/>
  <c r="I7" i="20"/>
  <c r="M7" i="20"/>
  <c r="O7" i="20"/>
  <c r="Q7" i="20"/>
  <c r="E8" i="20"/>
  <c r="I8" i="20"/>
  <c r="M8" i="20"/>
  <c r="O8" i="20"/>
  <c r="Q8" i="20"/>
  <c r="E9" i="20"/>
  <c r="I9" i="20"/>
  <c r="M9" i="20"/>
  <c r="O9" i="20"/>
  <c r="Q9" i="20"/>
  <c r="E10" i="20"/>
  <c r="I10" i="20"/>
  <c r="M10" i="20"/>
  <c r="O10" i="20"/>
  <c r="Q10" i="20"/>
  <c r="E11" i="20"/>
  <c r="I11" i="20"/>
  <c r="M11" i="20"/>
  <c r="O11" i="20"/>
  <c r="Q11" i="20"/>
  <c r="E12" i="20"/>
  <c r="I12" i="20"/>
  <c r="M12" i="20"/>
  <c r="O12" i="20"/>
  <c r="Q12" i="20"/>
  <c r="G23" i="20"/>
  <c r="K23" i="20"/>
  <c r="N23" i="20"/>
  <c r="G24" i="20"/>
  <c r="K24" i="20"/>
  <c r="N24" i="20"/>
  <c r="G25" i="20"/>
  <c r="K25" i="20"/>
  <c r="N25" i="20"/>
  <c r="G26" i="20"/>
  <c r="K26" i="20"/>
  <c r="N26" i="20"/>
  <c r="G7" i="20"/>
  <c r="G8" i="20"/>
  <c r="G9" i="20"/>
  <c r="H11" i="17" l="1"/>
  <c r="L54" i="17" l="1"/>
  <c r="L74" i="17" s="1"/>
  <c r="J54" i="17"/>
  <c r="J74" i="17" s="1"/>
  <c r="H54" i="17"/>
  <c r="H74" i="17" s="1"/>
  <c r="F54" i="17"/>
  <c r="F74" i="17" s="1"/>
  <c r="C54" i="17"/>
  <c r="C74" i="17" s="1"/>
  <c r="D53" i="17"/>
  <c r="P53" i="17" s="1"/>
  <c r="D52" i="17"/>
  <c r="P52" i="17" s="1"/>
  <c r="L50" i="17"/>
  <c r="L72" i="17" s="1"/>
  <c r="J50" i="17"/>
  <c r="J72" i="17" s="1"/>
  <c r="H50" i="17"/>
  <c r="H72" i="17" s="1"/>
  <c r="F50" i="17"/>
  <c r="F72" i="17" s="1"/>
  <c r="C50" i="17"/>
  <c r="C72" i="17" s="1"/>
  <c r="D49" i="17"/>
  <c r="P49" i="17" s="1"/>
  <c r="L47" i="17"/>
  <c r="L73" i="17" s="1"/>
  <c r="J47" i="17"/>
  <c r="J73" i="17" s="1"/>
  <c r="H47" i="17"/>
  <c r="H73" i="17" s="1"/>
  <c r="F47" i="17"/>
  <c r="C47" i="17"/>
  <c r="D46" i="17"/>
  <c r="N46" i="17" s="1"/>
  <c r="D45" i="17"/>
  <c r="N45" i="17" s="1"/>
  <c r="D44" i="17"/>
  <c r="G44" i="17" s="1"/>
  <c r="D43" i="17"/>
  <c r="N43" i="17" s="1"/>
  <c r="D42" i="17"/>
  <c r="P42" i="17" s="1"/>
  <c r="D41" i="17"/>
  <c r="P41" i="17" s="1"/>
  <c r="L39" i="17"/>
  <c r="L71" i="17" s="1"/>
  <c r="J39" i="17"/>
  <c r="J71" i="17" s="1"/>
  <c r="H39" i="17"/>
  <c r="H71" i="17" s="1"/>
  <c r="F39" i="17"/>
  <c r="F71" i="17" s="1"/>
  <c r="C39" i="17"/>
  <c r="C71" i="17" s="1"/>
  <c r="D38" i="17"/>
  <c r="P38" i="17" s="1"/>
  <c r="D37" i="17"/>
  <c r="P37" i="17" s="1"/>
  <c r="D36" i="17"/>
  <c r="P36" i="17" s="1"/>
  <c r="D35" i="17"/>
  <c r="P35" i="17" s="1"/>
  <c r="D34" i="17"/>
  <c r="P34" i="17" s="1"/>
  <c r="D33" i="17"/>
  <c r="P33" i="17" s="1"/>
  <c r="D32" i="17"/>
  <c r="P32" i="17" s="1"/>
  <c r="L30" i="17"/>
  <c r="L70" i="17" s="1"/>
  <c r="J30" i="17"/>
  <c r="J70" i="17" s="1"/>
  <c r="H30" i="17"/>
  <c r="H70" i="17" s="1"/>
  <c r="F30" i="17"/>
  <c r="F70" i="17" s="1"/>
  <c r="C30" i="17"/>
  <c r="C70" i="17" s="1"/>
  <c r="D29" i="17"/>
  <c r="G29" i="17" s="1"/>
  <c r="D28" i="17"/>
  <c r="N28" i="17" s="1"/>
  <c r="D27" i="17"/>
  <c r="G27" i="17" s="1"/>
  <c r="D26" i="17"/>
  <c r="N26" i="17" s="1"/>
  <c r="D25" i="17"/>
  <c r="N25" i="17" s="1"/>
  <c r="D24" i="17"/>
  <c r="N24" i="17" s="1"/>
  <c r="D23" i="17"/>
  <c r="N23" i="17" s="1"/>
  <c r="L21" i="17"/>
  <c r="J21" i="17"/>
  <c r="H21" i="17"/>
  <c r="F21" i="17"/>
  <c r="C21" i="17"/>
  <c r="C69" i="17" s="1"/>
  <c r="D20" i="17"/>
  <c r="I20" i="17" s="1"/>
  <c r="D19" i="17"/>
  <c r="P19" i="17" s="1"/>
  <c r="L17" i="17"/>
  <c r="L68" i="17" s="1"/>
  <c r="J17" i="17"/>
  <c r="J68" i="17" s="1"/>
  <c r="H17" i="17"/>
  <c r="H68" i="17" s="1"/>
  <c r="F17" i="17"/>
  <c r="F68" i="17" s="1"/>
  <c r="C17" i="17"/>
  <c r="C68" i="17" s="1"/>
  <c r="D16" i="17"/>
  <c r="P16" i="17" s="1"/>
  <c r="L14" i="17"/>
  <c r="L67" i="17" s="1"/>
  <c r="J14" i="17"/>
  <c r="J67" i="17" s="1"/>
  <c r="H14" i="17"/>
  <c r="H67" i="17" s="1"/>
  <c r="F14" i="17"/>
  <c r="F67" i="17" s="1"/>
  <c r="C14" i="17"/>
  <c r="C67" i="17" s="1"/>
  <c r="D13" i="17"/>
  <c r="K13" i="17" s="1"/>
  <c r="L11" i="17"/>
  <c r="J11" i="17"/>
  <c r="F11" i="17"/>
  <c r="C11" i="17"/>
  <c r="D10" i="17"/>
  <c r="P10" i="17" s="1"/>
  <c r="D14" i="17" l="1"/>
  <c r="Q14" i="17" s="1"/>
  <c r="E16" i="17"/>
  <c r="Q16" i="17"/>
  <c r="D17" i="17"/>
  <c r="E17" i="17" s="1"/>
  <c r="M16" i="17"/>
  <c r="E49" i="17"/>
  <c r="Q49" i="17"/>
  <c r="D50" i="17"/>
  <c r="I50" i="17" s="1"/>
  <c r="M49" i="17"/>
  <c r="I16" i="17"/>
  <c r="O16" i="17"/>
  <c r="P20" i="17"/>
  <c r="Q20" i="17"/>
  <c r="M20" i="17"/>
  <c r="E20" i="17"/>
  <c r="O20" i="17"/>
  <c r="I14" i="17"/>
  <c r="N27" i="17"/>
  <c r="N29" i="17"/>
  <c r="I32" i="17"/>
  <c r="O32" i="17"/>
  <c r="I33" i="17"/>
  <c r="O33" i="17"/>
  <c r="I34" i="17"/>
  <c r="O34" i="17"/>
  <c r="I35" i="17"/>
  <c r="O35" i="17"/>
  <c r="I36" i="17"/>
  <c r="O36" i="17"/>
  <c r="I37" i="17"/>
  <c r="O37" i="17"/>
  <c r="I38" i="17"/>
  <c r="O38" i="17"/>
  <c r="N44" i="17"/>
  <c r="D30" i="17"/>
  <c r="O30" i="17" s="1"/>
  <c r="E32" i="17"/>
  <c r="M32" i="17"/>
  <c r="Q32" i="17"/>
  <c r="E33" i="17"/>
  <c r="M33" i="17"/>
  <c r="Q33" i="17"/>
  <c r="E34" i="17"/>
  <c r="M34" i="17"/>
  <c r="Q34" i="17"/>
  <c r="E35" i="17"/>
  <c r="M35" i="17"/>
  <c r="Q35" i="17"/>
  <c r="E36" i="17"/>
  <c r="M36" i="17"/>
  <c r="Q36" i="17"/>
  <c r="E37" i="17"/>
  <c r="M37" i="17"/>
  <c r="Q37" i="17"/>
  <c r="E38" i="17"/>
  <c r="M38" i="17"/>
  <c r="Q38" i="17"/>
  <c r="D39" i="17"/>
  <c r="E39" i="17" s="1"/>
  <c r="I49" i="17"/>
  <c r="O49" i="17"/>
  <c r="D54" i="17"/>
  <c r="E50" i="17"/>
  <c r="D47" i="17"/>
  <c r="F73" i="17"/>
  <c r="C73" i="17"/>
  <c r="I10" i="17"/>
  <c r="O10" i="17"/>
  <c r="E10" i="17"/>
  <c r="M10" i="17"/>
  <c r="Q10" i="17"/>
  <c r="D11" i="17"/>
  <c r="F55" i="17"/>
  <c r="F66" i="17"/>
  <c r="H55" i="17"/>
  <c r="H66" i="17"/>
  <c r="L55" i="17"/>
  <c r="L66" i="17"/>
  <c r="G13" i="17"/>
  <c r="N13" i="17"/>
  <c r="P13" i="17"/>
  <c r="G10" i="17"/>
  <c r="K10" i="17"/>
  <c r="N10" i="17"/>
  <c r="C66" i="17"/>
  <c r="C55" i="17"/>
  <c r="C75" i="17" s="1"/>
  <c r="E13" i="17"/>
  <c r="I13" i="17"/>
  <c r="M13" i="17"/>
  <c r="O13" i="17"/>
  <c r="Q13" i="17"/>
  <c r="D67" i="17"/>
  <c r="E67" i="17" s="1"/>
  <c r="P14" i="17"/>
  <c r="G16" i="17"/>
  <c r="K16" i="17"/>
  <c r="N16" i="17"/>
  <c r="I17" i="17"/>
  <c r="E19" i="17"/>
  <c r="I19" i="17"/>
  <c r="M19" i="17"/>
  <c r="O19" i="17"/>
  <c r="Q19" i="17"/>
  <c r="D21" i="17"/>
  <c r="E21" i="17" s="1"/>
  <c r="H69" i="17"/>
  <c r="I21" i="17"/>
  <c r="L69" i="17"/>
  <c r="M21" i="17"/>
  <c r="G23" i="17"/>
  <c r="G24" i="17"/>
  <c r="G25" i="17"/>
  <c r="G26" i="17"/>
  <c r="Q27" i="17"/>
  <c r="O27" i="17"/>
  <c r="M27" i="17"/>
  <c r="I27" i="17"/>
  <c r="E27" i="17"/>
  <c r="K27" i="17"/>
  <c r="P27" i="17"/>
  <c r="G28" i="17"/>
  <c r="Q29" i="17"/>
  <c r="O29" i="17"/>
  <c r="M29" i="17"/>
  <c r="I29" i="17"/>
  <c r="E29" i="17"/>
  <c r="K29" i="17"/>
  <c r="P29" i="17"/>
  <c r="J55" i="17"/>
  <c r="J66" i="17"/>
  <c r="D68" i="17"/>
  <c r="E68" i="17" s="1"/>
  <c r="G19" i="17"/>
  <c r="K19" i="17"/>
  <c r="N19" i="17"/>
  <c r="F69" i="17"/>
  <c r="J69" i="17"/>
  <c r="Q23" i="17"/>
  <c r="O23" i="17"/>
  <c r="M23" i="17"/>
  <c r="I23" i="17"/>
  <c r="E23" i="17"/>
  <c r="K23" i="17"/>
  <c r="P23" i="17"/>
  <c r="Q24" i="17"/>
  <c r="O24" i="17"/>
  <c r="M24" i="17"/>
  <c r="I24" i="17"/>
  <c r="E24" i="17"/>
  <c r="K24" i="17"/>
  <c r="P24" i="17"/>
  <c r="Q25" i="17"/>
  <c r="O25" i="17"/>
  <c r="M25" i="17"/>
  <c r="I25" i="17"/>
  <c r="E25" i="17"/>
  <c r="K25" i="17"/>
  <c r="P25" i="17"/>
  <c r="Q26" i="17"/>
  <c r="O26" i="17"/>
  <c r="M26" i="17"/>
  <c r="I26" i="17"/>
  <c r="E26" i="17"/>
  <c r="K26" i="17"/>
  <c r="P26" i="17"/>
  <c r="Q28" i="17"/>
  <c r="O28" i="17"/>
  <c r="M28" i="17"/>
  <c r="I28" i="17"/>
  <c r="E28" i="17"/>
  <c r="K28" i="17"/>
  <c r="P28" i="17"/>
  <c r="G20" i="17"/>
  <c r="K20" i="17"/>
  <c r="N20" i="17"/>
  <c r="D70" i="17"/>
  <c r="E70" i="17" s="1"/>
  <c r="G32" i="17"/>
  <c r="K32" i="17"/>
  <c r="N32" i="17"/>
  <c r="G33" i="17"/>
  <c r="K33" i="17"/>
  <c r="N33" i="17"/>
  <c r="G34" i="17"/>
  <c r="K34" i="17"/>
  <c r="N34" i="17"/>
  <c r="G35" i="17"/>
  <c r="K35" i="17"/>
  <c r="N35" i="17"/>
  <c r="G36" i="17"/>
  <c r="K36" i="17"/>
  <c r="N36" i="17"/>
  <c r="G37" i="17"/>
  <c r="K37" i="17"/>
  <c r="N37" i="17"/>
  <c r="G38" i="17"/>
  <c r="K38" i="17"/>
  <c r="N38" i="17"/>
  <c r="G39" i="17"/>
  <c r="E41" i="17"/>
  <c r="I41" i="17"/>
  <c r="M41" i="17"/>
  <c r="O41" i="17"/>
  <c r="Q41" i="17"/>
  <c r="E42" i="17"/>
  <c r="I42" i="17"/>
  <c r="M42" i="17"/>
  <c r="O42" i="17"/>
  <c r="Q42" i="17"/>
  <c r="G43" i="17"/>
  <c r="Q44" i="17"/>
  <c r="O44" i="17"/>
  <c r="M44" i="17"/>
  <c r="I44" i="17"/>
  <c r="E44" i="17"/>
  <c r="K44" i="17"/>
  <c r="P44" i="17"/>
  <c r="G45" i="17"/>
  <c r="G46" i="17"/>
  <c r="D71" i="17"/>
  <c r="E71" i="17" s="1"/>
  <c r="G41" i="17"/>
  <c r="K41" i="17"/>
  <c r="N41" i="17"/>
  <c r="G42" i="17"/>
  <c r="K42" i="17"/>
  <c r="N42" i="17"/>
  <c r="Q43" i="17"/>
  <c r="O43" i="17"/>
  <c r="M43" i="17"/>
  <c r="I43" i="17"/>
  <c r="E43" i="17"/>
  <c r="K43" i="17"/>
  <c r="P43" i="17"/>
  <c r="Q45" i="17"/>
  <c r="O45" i="17"/>
  <c r="M45" i="17"/>
  <c r="I45" i="17"/>
  <c r="E45" i="17"/>
  <c r="K45" i="17"/>
  <c r="P45" i="17"/>
  <c r="Q46" i="17"/>
  <c r="O46" i="17"/>
  <c r="M46" i="17"/>
  <c r="I46" i="17"/>
  <c r="E46" i="17"/>
  <c r="K46" i="17"/>
  <c r="P46" i="17"/>
  <c r="G49" i="17"/>
  <c r="K49" i="17"/>
  <c r="N49" i="17"/>
  <c r="G50" i="17"/>
  <c r="K50" i="17"/>
  <c r="O50" i="17"/>
  <c r="E52" i="17"/>
  <c r="I52" i="17"/>
  <c r="M52" i="17"/>
  <c r="O52" i="17"/>
  <c r="Q52" i="17"/>
  <c r="E53" i="17"/>
  <c r="I53" i="17"/>
  <c r="M53" i="17"/>
  <c r="O53" i="17"/>
  <c r="Q53" i="17"/>
  <c r="D72" i="17"/>
  <c r="E72" i="17" s="1"/>
  <c r="P50" i="17"/>
  <c r="G52" i="17"/>
  <c r="K52" i="17"/>
  <c r="N52" i="17"/>
  <c r="G53" i="17"/>
  <c r="K53" i="17"/>
  <c r="N53" i="17"/>
  <c r="N54" i="17"/>
  <c r="K54" i="17"/>
  <c r="G47" i="17" l="1"/>
  <c r="D73" i="17"/>
  <c r="E54" i="17"/>
  <c r="D74" i="17"/>
  <c r="E11" i="17"/>
  <c r="D55" i="17"/>
  <c r="N50" i="17"/>
  <c r="Q50" i="17"/>
  <c r="M50" i="17"/>
  <c r="P39" i="17"/>
  <c r="O39" i="17"/>
  <c r="P30" i="17"/>
  <c r="K39" i="17"/>
  <c r="N21" i="17"/>
  <c r="O21" i="17"/>
  <c r="Q17" i="17"/>
  <c r="N39" i="17"/>
  <c r="E30" i="17"/>
  <c r="Q39" i="17"/>
  <c r="M39" i="17"/>
  <c r="I39" i="17"/>
  <c r="N30" i="17"/>
  <c r="N17" i="17"/>
  <c r="M17" i="17"/>
  <c r="O54" i="17"/>
  <c r="G54" i="17"/>
  <c r="P17" i="17"/>
  <c r="O17" i="17"/>
  <c r="K17" i="17"/>
  <c r="G17" i="17"/>
  <c r="M14" i="17"/>
  <c r="O14" i="17"/>
  <c r="Q54" i="17"/>
  <c r="M54" i="17"/>
  <c r="I54" i="17"/>
  <c r="P54" i="17"/>
  <c r="N47" i="17"/>
  <c r="E14" i="17"/>
  <c r="N14" i="17"/>
  <c r="Q11" i="17"/>
  <c r="K14" i="17"/>
  <c r="G14" i="17"/>
  <c r="K21" i="17"/>
  <c r="G21" i="17"/>
  <c r="Q21" i="17"/>
  <c r="G11" i="17"/>
  <c r="M30" i="17"/>
  <c r="I71" i="17"/>
  <c r="I30" i="17"/>
  <c r="M71" i="17"/>
  <c r="O71" i="17"/>
  <c r="K70" i="17"/>
  <c r="Q30" i="17"/>
  <c r="K30" i="17"/>
  <c r="G30" i="17"/>
  <c r="K71" i="17"/>
  <c r="G71" i="17"/>
  <c r="Q71" i="17"/>
  <c r="N71" i="17"/>
  <c r="I67" i="17"/>
  <c r="M67" i="17"/>
  <c r="O67" i="17"/>
  <c r="K72" i="17"/>
  <c r="G72" i="17"/>
  <c r="M72" i="17"/>
  <c r="I72" i="17"/>
  <c r="N72" i="17"/>
  <c r="Q72" i="17"/>
  <c r="K68" i="17"/>
  <c r="K67" i="17"/>
  <c r="G67" i="17"/>
  <c r="Q67" i="17"/>
  <c r="N67" i="17"/>
  <c r="M11" i="17"/>
  <c r="N11" i="17"/>
  <c r="O47" i="17"/>
  <c r="P47" i="17"/>
  <c r="E47" i="17"/>
  <c r="O73" i="17"/>
  <c r="P74" i="17"/>
  <c r="M47" i="17"/>
  <c r="K47" i="17"/>
  <c r="I47" i="17"/>
  <c r="Q47" i="17"/>
  <c r="O11" i="17"/>
  <c r="I11" i="17"/>
  <c r="P11" i="17"/>
  <c r="K11" i="17"/>
  <c r="P70" i="17"/>
  <c r="O70" i="17"/>
  <c r="D69" i="17"/>
  <c r="E69" i="17" s="1"/>
  <c r="P68" i="17"/>
  <c r="O68" i="17"/>
  <c r="J75" i="17"/>
  <c r="H75" i="17"/>
  <c r="E55" i="17"/>
  <c r="P72" i="17"/>
  <c r="O72" i="17"/>
  <c r="P71" i="17"/>
  <c r="M70" i="17"/>
  <c r="I70" i="17"/>
  <c r="N70" i="17"/>
  <c r="G70" i="17"/>
  <c r="Q70" i="17"/>
  <c r="M68" i="17"/>
  <c r="I68" i="17"/>
  <c r="N68" i="17"/>
  <c r="G68" i="17"/>
  <c r="Q68" i="17"/>
  <c r="P67" i="17"/>
  <c r="L75" i="17"/>
  <c r="F75" i="17"/>
  <c r="D66" i="17"/>
  <c r="O66" i="17" s="1"/>
  <c r="P21" i="17"/>
  <c r="M69" i="17" l="1"/>
  <c r="O69" i="17"/>
  <c r="I69" i="17"/>
  <c r="G69" i="17"/>
  <c r="Q69" i="17"/>
  <c r="N69" i="17"/>
  <c r="Q73" i="17"/>
  <c r="K69" i="17"/>
  <c r="G73" i="17"/>
  <c r="E73" i="17"/>
  <c r="P73" i="17"/>
  <c r="N73" i="17"/>
  <c r="K55" i="17"/>
  <c r="I73" i="17"/>
  <c r="M73" i="17"/>
  <c r="K73" i="17"/>
  <c r="N74" i="17"/>
  <c r="Q74" i="17"/>
  <c r="G74" i="17"/>
  <c r="M74" i="17"/>
  <c r="E74" i="17"/>
  <c r="O74" i="17"/>
  <c r="K74" i="17"/>
  <c r="I74" i="17"/>
  <c r="I66" i="17"/>
  <c r="M66" i="17"/>
  <c r="N66" i="17"/>
  <c r="O55" i="17"/>
  <c r="E66" i="17"/>
  <c r="D75" i="17"/>
  <c r="E75" i="17" s="1"/>
  <c r="P66" i="17"/>
  <c r="G66" i="17"/>
  <c r="Q66" i="17"/>
  <c r="G55" i="17"/>
  <c r="Q55" i="17"/>
  <c r="N55" i="17"/>
  <c r="I55" i="17"/>
  <c r="M55" i="17"/>
  <c r="K66" i="17"/>
  <c r="P69" i="17"/>
  <c r="P55" i="17"/>
  <c r="I75" i="17" l="1"/>
  <c r="N75" i="17"/>
  <c r="G75" i="17"/>
  <c r="Q75" i="17"/>
  <c r="M75" i="17"/>
  <c r="K75" i="17"/>
  <c r="P75" i="17"/>
  <c r="O75" i="17"/>
</calcChain>
</file>

<file path=xl/sharedStrings.xml><?xml version="1.0" encoding="utf-8"?>
<sst xmlns="http://schemas.openxmlformats.org/spreadsheetml/2006/main" count="147" uniqueCount="75">
  <si>
    <t>К-во обучающихся по списку</t>
  </si>
  <si>
    <t>Выполняли работу</t>
  </si>
  <si>
    <t>Выполнили на</t>
  </si>
  <si>
    <t>Успеваемость</t>
  </si>
  <si>
    <t>Качество знаний, %</t>
  </si>
  <si>
    <t>Средний балл</t>
  </si>
  <si>
    <t>СОУ</t>
  </si>
  <si>
    <t>к-во</t>
  </si>
  <si>
    <t>%</t>
  </si>
  <si>
    <t>ИТОГО</t>
  </si>
  <si>
    <t>2025 -  2026  учебный   год</t>
  </si>
  <si>
    <t>УНО/ наименование ООО</t>
  </si>
  <si>
    <t>УНО Днестровск</t>
  </si>
  <si>
    <t>УНО Бендеры</t>
  </si>
  <si>
    <t>МОУ "Бендерская гимназия № 3 им.Котляревского"</t>
  </si>
  <si>
    <t>Слободзейское РУНО</t>
  </si>
  <si>
    <t xml:space="preserve">МОУ «Коротнянская МСОШ»        </t>
  </si>
  <si>
    <t>МОУ «Чобручская  МСОШ №2»</t>
  </si>
  <si>
    <t>Григориопольское УНО</t>
  </si>
  <si>
    <t>МОУ «Григориопольская ОСШ №1 им.А.Нирши с лицейскими классами»</t>
  </si>
  <si>
    <t>МОУ «Русско-молдавская ОСШ с.Красная Горка»</t>
  </si>
  <si>
    <t>МОУ «Ташлыкская ОСШ Григориопольского района им.А.Антонова»</t>
  </si>
  <si>
    <t>МОУ «Буторская ОСШ Григориопольского района»</t>
  </si>
  <si>
    <t>МОУ «Малаештская ОСШ Григориопольского района»</t>
  </si>
  <si>
    <t>МОУ «Тейская ОСШ Григориопольского района»</t>
  </si>
  <si>
    <t>МОУ «Спейская ОСШ Григориопольского района»</t>
  </si>
  <si>
    <t>Дубоссарское УНО</t>
  </si>
  <si>
    <t>МОУ "Дубоссарская МСОШ №3"</t>
  </si>
  <si>
    <t>МОУ "СОРМШ №7" г. Дубоссары</t>
  </si>
  <si>
    <t>МОУ "МООШ с.Гармацкое"</t>
  </si>
  <si>
    <t>МОУ "Цыбулевская МСОШ"</t>
  </si>
  <si>
    <t>МОУ "ООМШ с. Гояны"</t>
  </si>
  <si>
    <t xml:space="preserve">МОУ "Дубовская ОМОШ" </t>
  </si>
  <si>
    <t>МОУ "Красно-Виноградорская ООРМШ</t>
  </si>
  <si>
    <t>Рыбницкое УНО</t>
  </si>
  <si>
    <t>МОУ «Рыбницкая УСОШ №1 с гимназическими классами»</t>
  </si>
  <si>
    <t>МОУ «Больше-Молокишская СОШ-детский сад»</t>
  </si>
  <si>
    <t>МОУ «Выхватинецкая МСОШ-д/с им. А.Г. Рубинштейна»</t>
  </si>
  <si>
    <t>МОУ «Журская МСОШ»</t>
  </si>
  <si>
    <t>МОУ «Михайловская МООШ-д/с им. Ю.Цуркана»</t>
  </si>
  <si>
    <t>МОУ «Плотянская МСОШ имени П. Крученюка»</t>
  </si>
  <si>
    <t>Каменское УНО</t>
  </si>
  <si>
    <t>МОУ "Каменская ОСШ№1"</t>
  </si>
  <si>
    <t>ГОУ</t>
  </si>
  <si>
    <t>ГОУ "Республиканский украинский теоретический лицей-комплекс"</t>
  </si>
  <si>
    <t>ГОУ "Республиканский молдавский теоретический лицей-комплекс"</t>
  </si>
  <si>
    <t>ИТОГО по республике</t>
  </si>
  <si>
    <t xml:space="preserve"> УНО Тирасполь</t>
  </si>
  <si>
    <t>Обобщенный анализ результатов диагностической проверочной работы по официальному (украинскому) языку и литературе в 6-х класссах</t>
  </si>
  <si>
    <t>Управление народного образования г.Тирасполь</t>
  </si>
  <si>
    <t>Управление народного образования, культуры, спорта и социальной помощи г. Днестровск</t>
  </si>
  <si>
    <t>Управление народного образования г. Бендеры</t>
  </si>
  <si>
    <t>Слободзейское районное управление народного образования</t>
  </si>
  <si>
    <t>Григориопольское управление народного образования</t>
  </si>
  <si>
    <t>Дубоссарское управление народного образования</t>
  </si>
  <si>
    <t>Каменское управление народного образования</t>
  </si>
  <si>
    <t xml:space="preserve">Организации образования республиканского подчинения (ГОУ) </t>
  </si>
  <si>
    <t>Рыбницкое управление народного образования</t>
  </si>
  <si>
    <t>РЕЙТИНГ ОО</t>
  </si>
  <si>
    <t>МОУ "Бендерская гимназия № 1"</t>
  </si>
  <si>
    <t>МОУ "Бендерский теоретический лицей им.Берга"</t>
  </si>
  <si>
    <t>МОУ «Григориопольская ОСШ №2 им.А.Стоева с лицейскими классами»</t>
  </si>
  <si>
    <t>МОУ "Дубоссарская РСОШ  №2"</t>
  </si>
  <si>
    <t>МОУ  "Дубоссарская РСОШ  №4"</t>
  </si>
  <si>
    <t>МОУ «Рыбницкая гимназия №1»</t>
  </si>
  <si>
    <t>МОУ «Рыбницкая средняя школа №8»</t>
  </si>
  <si>
    <t>МОУ «Рыбницкая РМСОШ № 9»</t>
  </si>
  <si>
    <t>МОУ "Каменская ОСШ№3"</t>
  </si>
  <si>
    <t>АНТИРЕЙТИНГ ОО</t>
  </si>
  <si>
    <t>МОУ "Тираспольская СШ №8"</t>
  </si>
  <si>
    <t>МОУ "Тираспольская СШ №16"</t>
  </si>
  <si>
    <t>МОУ "Бендерская СОШ № 16"</t>
  </si>
  <si>
    <t xml:space="preserve">МОУ «Первомайская СОШ №1»  </t>
  </si>
  <si>
    <t>Анализ результатов диагностической проверочной работы по официальному (русскому) языку и литературе в 6-х класссах</t>
  </si>
  <si>
    <t>Анализ результатов ДПР по официальному (русскому) языку и литературе в 6-х классах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</si>
</sst>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70C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0" borderId="5" xfId="0" applyBorder="1"/>
    <xf numFmtId="0" fontId="6" fillId="0" borderId="5" xfId="0" applyFont="1" applyBorder="1"/>
    <xf numFmtId="0" fontId="1" fillId="2" borderId="5" xfId="0" applyFont="1" applyFill="1" applyBorder="1" applyAlignment="1" applyProtection="1">
      <alignment horizontal="left" wrapText="1"/>
      <protection locked="0"/>
    </xf>
    <xf numFmtId="0" fontId="4" fillId="2" borderId="5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1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1" fillId="0" borderId="5" xfId="0" applyNumberFormat="1" applyFont="1" applyBorder="1" applyAlignment="1" applyProtection="1">
      <alignment horizontal="center" vertical="center" wrapText="1"/>
      <protection hidden="1"/>
    </xf>
    <xf numFmtId="2" fontId="4" fillId="0" borderId="5" xfId="0" applyNumberFormat="1" applyFont="1" applyBorder="1" applyAlignment="1" applyProtection="1">
      <alignment horizontal="center" vertical="center" wrapText="1"/>
      <protection hidden="1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0" fontId="2" fillId="2" borderId="18" xfId="0" applyFont="1" applyFill="1" applyBorder="1" applyAlignment="1">
      <alignment horizontal="right" vertical="center"/>
    </xf>
    <xf numFmtId="1" fontId="2" fillId="2" borderId="19" xfId="0" applyNumberFormat="1" applyFont="1" applyFill="1" applyBorder="1" applyAlignment="1" applyProtection="1">
      <alignment horizontal="center" vertical="center" wrapText="1"/>
      <protection hidden="1"/>
    </xf>
    <xf numFmtId="2" fontId="2" fillId="2" borderId="19" xfId="0" applyNumberFormat="1" applyFont="1" applyFill="1" applyBorder="1" applyAlignment="1" applyProtection="1">
      <alignment horizontal="center" vertical="center" wrapText="1"/>
      <protection hidden="1"/>
    </xf>
    <xf numFmtId="2" fontId="2" fillId="0" borderId="19" xfId="0" applyNumberFormat="1" applyFont="1" applyBorder="1" applyAlignment="1" applyProtection="1">
      <alignment horizontal="center" vertical="center" wrapText="1"/>
      <protection hidden="1"/>
    </xf>
    <xf numFmtId="2" fontId="3" fillId="0" borderId="20" xfId="0" applyNumberFormat="1" applyFont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>
      <alignment horizontal="center" vertical="center"/>
    </xf>
    <xf numFmtId="0" fontId="6" fillId="0" borderId="18" xfId="0" applyFont="1" applyBorder="1"/>
    <xf numFmtId="2" fontId="2" fillId="0" borderId="20" xfId="0" applyNumberFormat="1" applyFont="1" applyBorder="1" applyAlignment="1" applyProtection="1">
      <alignment horizontal="center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6" fillId="0" borderId="4" xfId="0" applyFont="1" applyBorder="1"/>
    <xf numFmtId="0" fontId="2" fillId="4" borderId="4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right" vertical="center"/>
    </xf>
    <xf numFmtId="0" fontId="3" fillId="4" borderId="4" xfId="0" applyFon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2" fillId="4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2" fontId="3" fillId="0" borderId="14" xfId="0" applyNumberFormat="1" applyFont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>
      <alignment horizontal="center" wrapText="1"/>
    </xf>
    <xf numFmtId="2" fontId="3" fillId="0" borderId="12" xfId="0" applyNumberFormat="1" applyFont="1" applyBorder="1" applyAlignment="1" applyProtection="1">
      <alignment horizontal="center" vertical="center" wrapText="1"/>
      <protection hidden="1"/>
    </xf>
    <xf numFmtId="0" fontId="1" fillId="5" borderId="5" xfId="0" applyFont="1" applyFill="1" applyBorder="1" applyAlignment="1">
      <alignment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5" xfId="0" applyFont="1" applyFill="1" applyBorder="1" applyAlignment="1" applyProtection="1">
      <alignment horizontal="left" vertical="top" wrapText="1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/>
    </xf>
    <xf numFmtId="0" fontId="1" fillId="5" borderId="5" xfId="0" applyFont="1" applyFill="1" applyBorder="1" applyAlignment="1">
      <alignment wrapText="1"/>
    </xf>
    <xf numFmtId="0" fontId="2" fillId="2" borderId="25" xfId="0" applyFont="1" applyFill="1" applyBorder="1" applyAlignment="1">
      <alignment horizontal="center" vertical="center"/>
    </xf>
    <xf numFmtId="0" fontId="6" fillId="0" borderId="0" xfId="0" applyFont="1" applyBorder="1"/>
    <xf numFmtId="0" fontId="2" fillId="2" borderId="5" xfId="0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2" fontId="8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8" fillId="0" borderId="5" xfId="0" applyNumberFormat="1" applyFont="1" applyBorder="1" applyAlignment="1" applyProtection="1">
      <alignment horizontal="center" vertical="center" wrapText="1"/>
      <protection hidden="1"/>
    </xf>
    <xf numFmtId="2" fontId="9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9" fillId="0" borderId="5" xfId="0" applyNumberFormat="1" applyFont="1" applyBorder="1" applyAlignment="1" applyProtection="1">
      <alignment horizontal="center" vertical="center" wrapText="1"/>
      <protection hidden="1"/>
    </xf>
    <xf numFmtId="0" fontId="7" fillId="0" borderId="0" xfId="0" applyFont="1"/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27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8" fillId="0" borderId="1" xfId="0" applyNumberFormat="1" applyFont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>
      <alignment vertical="center" wrapText="1"/>
    </xf>
    <xf numFmtId="0" fontId="1" fillId="2" borderId="16" xfId="0" applyFont="1" applyFill="1" applyBorder="1" applyAlignment="1" applyProtection="1">
      <alignment horizontal="left"/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9" fillId="0" borderId="1" xfId="0" applyNumberFormat="1" applyFont="1" applyBorder="1" applyAlignment="1" applyProtection="1">
      <alignment horizontal="center" vertical="center" wrapText="1"/>
      <protection hidden="1"/>
    </xf>
    <xf numFmtId="1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5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4" xfId="0" applyNumberFormat="1" applyFont="1" applyFill="1" applyBorder="1" applyAlignment="1">
      <alignment horizontal="center" vertical="center"/>
    </xf>
    <xf numFmtId="1" fontId="3" fillId="2" borderId="25" xfId="0" applyNumberFormat="1" applyFont="1" applyFill="1" applyBorder="1" applyAlignment="1" applyProtection="1">
      <alignment horizontal="center" vertical="center" wrapText="1"/>
      <protection hidden="1"/>
    </xf>
    <xf numFmtId="2" fontId="3" fillId="2" borderId="19" xfId="0" applyNumberFormat="1" applyFont="1" applyFill="1" applyBorder="1" applyAlignment="1" applyProtection="1">
      <alignment horizontal="center" vertical="center" wrapText="1"/>
      <protection hidden="1"/>
    </xf>
    <xf numFmtId="1" fontId="3" fillId="2" borderId="1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0" borderId="19" xfId="0" applyNumberFormat="1" applyFont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/>
    </xf>
    <xf numFmtId="1" fontId="3" fillId="2" borderId="19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>
      <alignment horizontal="center"/>
    </xf>
    <xf numFmtId="1" fontId="3" fillId="2" borderId="13" xfId="0" applyNumberFormat="1" applyFont="1" applyFill="1" applyBorder="1" applyAlignment="1" applyProtection="1">
      <alignment horizontal="center" vertical="center" wrapText="1"/>
      <protection hidden="1"/>
    </xf>
    <xf numFmtId="2" fontId="3" fillId="2" borderId="13" xfId="0" applyNumberFormat="1" applyFont="1" applyFill="1" applyBorder="1" applyAlignment="1" applyProtection="1">
      <alignment horizontal="center" vertical="center" wrapText="1"/>
      <protection hidden="1"/>
    </xf>
    <xf numFmtId="1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0" borderId="13" xfId="0" applyNumberFormat="1" applyFont="1" applyBorder="1" applyAlignment="1" applyProtection="1">
      <alignment horizontal="center" vertical="center" wrapText="1"/>
      <protection hidden="1"/>
    </xf>
    <xf numFmtId="1" fontId="3" fillId="2" borderId="11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 applyProtection="1">
      <alignment horizontal="center" vertical="center" wrapText="1"/>
      <protection hidden="1"/>
    </xf>
    <xf numFmtId="2" fontId="3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Font="1"/>
    <xf numFmtId="1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textRotation="90" wrapText="1"/>
    </xf>
    <xf numFmtId="0" fontId="1" fillId="4" borderId="17" xfId="0" applyFont="1" applyFill="1" applyBorder="1" applyAlignment="1">
      <alignment horizontal="center" vertical="center" textRotation="90" wrapText="1"/>
    </xf>
    <xf numFmtId="0" fontId="1" fillId="4" borderId="16" xfId="0" applyFont="1" applyFill="1" applyBorder="1" applyAlignment="1">
      <alignment horizontal="center" vertical="center" textRotation="90" wrapText="1"/>
    </xf>
    <xf numFmtId="1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"/>
  <sheetViews>
    <sheetView workbookViewId="0">
      <selection activeCell="N29" sqref="N29"/>
    </sheetView>
  </sheetViews>
  <sheetFormatPr defaultRowHeight="15" x14ac:dyDescent="0.25"/>
  <cols>
    <col min="2" max="2" width="46" customWidth="1"/>
  </cols>
  <sheetData>
    <row r="1" spans="1:49" ht="15.75" x14ac:dyDescent="0.25">
      <c r="A1" s="112" t="s">
        <v>58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3" spans="1:49" x14ac:dyDescent="0.25">
      <c r="A3" s="107"/>
      <c r="B3" s="110" t="s">
        <v>11</v>
      </c>
      <c r="C3" s="111" t="s">
        <v>0</v>
      </c>
      <c r="D3" s="106" t="s">
        <v>1</v>
      </c>
      <c r="E3" s="106"/>
      <c r="F3" s="106" t="s">
        <v>2</v>
      </c>
      <c r="G3" s="106"/>
      <c r="H3" s="106"/>
      <c r="I3" s="106"/>
      <c r="J3" s="106"/>
      <c r="K3" s="106"/>
      <c r="L3" s="106"/>
      <c r="M3" s="106"/>
      <c r="N3" s="104" t="s">
        <v>3</v>
      </c>
      <c r="O3" s="104" t="s">
        <v>4</v>
      </c>
      <c r="P3" s="104" t="s">
        <v>5</v>
      </c>
      <c r="Q3" s="105" t="s">
        <v>6</v>
      </c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</row>
    <row r="4" spans="1:49" x14ac:dyDescent="0.25">
      <c r="A4" s="108"/>
      <c r="B4" s="110"/>
      <c r="C4" s="111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4"/>
      <c r="O4" s="104"/>
      <c r="P4" s="104"/>
      <c r="Q4" s="105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</row>
    <row r="5" spans="1:49" ht="15.75" x14ac:dyDescent="0.25">
      <c r="A5" s="108"/>
      <c r="B5" s="110"/>
      <c r="C5" s="111"/>
      <c r="D5" s="106"/>
      <c r="E5" s="106"/>
      <c r="F5" s="106">
        <v>5</v>
      </c>
      <c r="G5" s="106"/>
      <c r="H5" s="106">
        <v>4</v>
      </c>
      <c r="I5" s="106"/>
      <c r="J5" s="106">
        <v>3</v>
      </c>
      <c r="K5" s="106"/>
      <c r="L5" s="106">
        <v>2</v>
      </c>
      <c r="M5" s="106"/>
      <c r="N5" s="104"/>
      <c r="O5" s="104"/>
      <c r="P5" s="104"/>
      <c r="Q5" s="105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</row>
    <row r="6" spans="1:49" ht="15.75" x14ac:dyDescent="0.25">
      <c r="A6" s="109"/>
      <c r="B6" s="110"/>
      <c r="C6" s="111"/>
      <c r="D6" s="55" t="s">
        <v>7</v>
      </c>
      <c r="E6" s="55" t="s">
        <v>8</v>
      </c>
      <c r="F6" s="55" t="s">
        <v>7</v>
      </c>
      <c r="G6" s="55" t="s">
        <v>8</v>
      </c>
      <c r="H6" s="55" t="s">
        <v>7</v>
      </c>
      <c r="I6" s="55" t="s">
        <v>8</v>
      </c>
      <c r="J6" s="55" t="s">
        <v>7</v>
      </c>
      <c r="K6" s="55" t="s">
        <v>8</v>
      </c>
      <c r="L6" s="55" t="s">
        <v>7</v>
      </c>
      <c r="M6" s="55" t="s">
        <v>8</v>
      </c>
      <c r="N6" s="104"/>
      <c r="O6" s="104"/>
      <c r="P6" s="104"/>
      <c r="Q6" s="105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</row>
    <row r="7" spans="1:49" ht="17.25" customHeight="1" x14ac:dyDescent="0.25">
      <c r="A7" s="3">
        <v>1</v>
      </c>
      <c r="B7" s="62" t="s">
        <v>59</v>
      </c>
      <c r="C7" s="19">
        <v>22</v>
      </c>
      <c r="D7" s="15">
        <f t="shared" ref="D7:D12" si="0">F7+H7+J7+L7</f>
        <v>16</v>
      </c>
      <c r="E7" s="16">
        <f t="shared" ref="E7:E15" si="1">D7*100/C7</f>
        <v>72.727272727272734</v>
      </c>
      <c r="F7" s="19">
        <v>4</v>
      </c>
      <c r="G7" s="16">
        <f t="shared" ref="G7:G15" si="2">F7*100/D7</f>
        <v>25</v>
      </c>
      <c r="H7" s="19">
        <v>12</v>
      </c>
      <c r="I7" s="16">
        <f t="shared" ref="I7:I15" si="3">H7*100/D7</f>
        <v>75</v>
      </c>
      <c r="J7" s="19"/>
      <c r="K7" s="16">
        <f t="shared" ref="K7:K15" si="4">J7*100/D7</f>
        <v>0</v>
      </c>
      <c r="L7" s="19"/>
      <c r="M7" s="16">
        <f t="shared" ref="M7:M15" si="5">L7*100/D7</f>
        <v>0</v>
      </c>
      <c r="N7" s="57">
        <f t="shared" ref="N7:N15" si="6">(F7+H7+J7)*100/D7</f>
        <v>100</v>
      </c>
      <c r="O7" s="58">
        <f t="shared" ref="O7:O15" si="7">(F7+H7)*100/D7</f>
        <v>100</v>
      </c>
      <c r="P7" s="58">
        <f t="shared" ref="P7:P15" si="8">(F7*5+H7*4+J7*3+L7*2)/D7</f>
        <v>4.25</v>
      </c>
      <c r="Q7" s="58">
        <f t="shared" ref="Q7:Q15" si="9">(F7*100+H7*64+J7*36+L7*16)/D7</f>
        <v>73</v>
      </c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</row>
    <row r="8" spans="1:49" ht="30.75" customHeight="1" x14ac:dyDescent="0.25">
      <c r="A8" s="3">
        <v>2</v>
      </c>
      <c r="B8" s="63" t="s">
        <v>60</v>
      </c>
      <c r="C8" s="64">
        <v>23</v>
      </c>
      <c r="D8" s="20">
        <f t="shared" si="0"/>
        <v>23</v>
      </c>
      <c r="E8" s="21">
        <f t="shared" si="1"/>
        <v>100</v>
      </c>
      <c r="F8" s="19">
        <v>8</v>
      </c>
      <c r="G8" s="21">
        <f t="shared" si="2"/>
        <v>34.782608695652172</v>
      </c>
      <c r="H8" s="19">
        <v>13</v>
      </c>
      <c r="I8" s="34">
        <f t="shared" si="3"/>
        <v>56.521739130434781</v>
      </c>
      <c r="J8" s="19">
        <v>2</v>
      </c>
      <c r="K8" s="21">
        <f t="shared" si="4"/>
        <v>8.695652173913043</v>
      </c>
      <c r="L8" s="19"/>
      <c r="M8" s="21">
        <f t="shared" si="5"/>
        <v>0</v>
      </c>
      <c r="N8" s="65">
        <f t="shared" si="6"/>
        <v>100</v>
      </c>
      <c r="O8" s="66">
        <f t="shared" si="7"/>
        <v>91.304347826086953</v>
      </c>
      <c r="P8" s="66">
        <f t="shared" si="8"/>
        <v>4.2608695652173916</v>
      </c>
      <c r="Q8" s="66">
        <f t="shared" si="9"/>
        <v>74.086956521739125</v>
      </c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</row>
    <row r="9" spans="1:49" ht="30" customHeight="1" x14ac:dyDescent="0.25">
      <c r="A9" s="3">
        <v>3</v>
      </c>
      <c r="B9" s="67" t="s">
        <v>61</v>
      </c>
      <c r="C9" s="54">
        <v>1</v>
      </c>
      <c r="D9" s="15">
        <f t="shared" si="0"/>
        <v>1</v>
      </c>
      <c r="E9" s="16">
        <f t="shared" si="1"/>
        <v>100</v>
      </c>
      <c r="F9" s="14">
        <v>1</v>
      </c>
      <c r="G9" s="16">
        <f t="shared" si="2"/>
        <v>100</v>
      </c>
      <c r="H9" s="14"/>
      <c r="I9" s="38">
        <f t="shared" si="3"/>
        <v>0</v>
      </c>
      <c r="J9" s="14"/>
      <c r="K9" s="16">
        <f t="shared" si="4"/>
        <v>0</v>
      </c>
      <c r="L9" s="14"/>
      <c r="M9" s="16">
        <f t="shared" si="5"/>
        <v>0</v>
      </c>
      <c r="N9" s="57">
        <f t="shared" si="6"/>
        <v>100</v>
      </c>
      <c r="O9" s="58">
        <f t="shared" si="7"/>
        <v>100</v>
      </c>
      <c r="P9" s="58">
        <f t="shared" si="8"/>
        <v>5</v>
      </c>
      <c r="Q9" s="58">
        <f t="shared" si="9"/>
        <v>100</v>
      </c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</row>
    <row r="10" spans="1:49" ht="15" customHeight="1" x14ac:dyDescent="0.25">
      <c r="A10" s="3">
        <v>4</v>
      </c>
      <c r="B10" s="68" t="s">
        <v>62</v>
      </c>
      <c r="C10" s="54">
        <v>11</v>
      </c>
      <c r="D10" s="15">
        <f t="shared" si="0"/>
        <v>10</v>
      </c>
      <c r="E10" s="16">
        <f t="shared" si="1"/>
        <v>90.909090909090907</v>
      </c>
      <c r="F10" s="14">
        <v>5</v>
      </c>
      <c r="G10" s="16">
        <f t="shared" si="2"/>
        <v>50</v>
      </c>
      <c r="H10" s="14">
        <v>1</v>
      </c>
      <c r="I10" s="38">
        <f t="shared" si="3"/>
        <v>10</v>
      </c>
      <c r="J10" s="14">
        <v>4</v>
      </c>
      <c r="K10" s="16">
        <f t="shared" si="4"/>
        <v>40</v>
      </c>
      <c r="L10" s="14"/>
      <c r="M10" s="16">
        <f t="shared" si="5"/>
        <v>0</v>
      </c>
      <c r="N10" s="57">
        <f t="shared" si="6"/>
        <v>100</v>
      </c>
      <c r="O10" s="58">
        <f t="shared" si="7"/>
        <v>60</v>
      </c>
      <c r="P10" s="58">
        <f t="shared" si="8"/>
        <v>4.0999999999999996</v>
      </c>
      <c r="Q10" s="58">
        <f t="shared" si="9"/>
        <v>70.8</v>
      </c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</row>
    <row r="11" spans="1:49" ht="16.5" customHeight="1" x14ac:dyDescent="0.25">
      <c r="A11" s="39">
        <v>5</v>
      </c>
      <c r="B11" s="68" t="s">
        <v>63</v>
      </c>
      <c r="C11" s="54">
        <v>1</v>
      </c>
      <c r="D11" s="15">
        <f t="shared" si="0"/>
        <v>1</v>
      </c>
      <c r="E11" s="16">
        <f t="shared" si="1"/>
        <v>100</v>
      </c>
      <c r="F11" s="14">
        <v>1</v>
      </c>
      <c r="G11" s="16">
        <f t="shared" si="2"/>
        <v>100</v>
      </c>
      <c r="H11" s="14"/>
      <c r="I11" s="38">
        <f t="shared" si="3"/>
        <v>0</v>
      </c>
      <c r="J11" s="14"/>
      <c r="K11" s="16">
        <f t="shared" si="4"/>
        <v>0</v>
      </c>
      <c r="L11" s="14"/>
      <c r="M11" s="16">
        <f t="shared" si="5"/>
        <v>0</v>
      </c>
      <c r="N11" s="57">
        <f t="shared" si="6"/>
        <v>100</v>
      </c>
      <c r="O11" s="58">
        <f t="shared" si="7"/>
        <v>100</v>
      </c>
      <c r="P11" s="58">
        <f t="shared" si="8"/>
        <v>5</v>
      </c>
      <c r="Q11" s="58">
        <f t="shared" si="9"/>
        <v>100</v>
      </c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</row>
    <row r="12" spans="1:49" ht="18" customHeight="1" x14ac:dyDescent="0.25">
      <c r="A12" s="3">
        <v>6</v>
      </c>
      <c r="B12" s="67" t="s">
        <v>64</v>
      </c>
      <c r="C12" s="54">
        <v>19</v>
      </c>
      <c r="D12" s="15">
        <f t="shared" si="0"/>
        <v>18</v>
      </c>
      <c r="E12" s="16">
        <f t="shared" si="1"/>
        <v>94.736842105263165</v>
      </c>
      <c r="F12" s="14">
        <v>8</v>
      </c>
      <c r="G12" s="16">
        <f t="shared" si="2"/>
        <v>44.444444444444443</v>
      </c>
      <c r="H12" s="14">
        <v>10</v>
      </c>
      <c r="I12" s="38">
        <f t="shared" si="3"/>
        <v>55.555555555555557</v>
      </c>
      <c r="J12" s="14"/>
      <c r="K12" s="16">
        <f t="shared" si="4"/>
        <v>0</v>
      </c>
      <c r="L12" s="14"/>
      <c r="M12" s="16">
        <f t="shared" si="5"/>
        <v>0</v>
      </c>
      <c r="N12" s="57">
        <f t="shared" si="6"/>
        <v>100</v>
      </c>
      <c r="O12" s="58">
        <f t="shared" si="7"/>
        <v>100</v>
      </c>
      <c r="P12" s="58">
        <f t="shared" si="8"/>
        <v>4.4444444444444446</v>
      </c>
      <c r="Q12" s="58">
        <f t="shared" si="9"/>
        <v>80</v>
      </c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</row>
    <row r="13" spans="1:49" ht="17.25" customHeight="1" x14ac:dyDescent="0.25">
      <c r="A13" s="3">
        <v>7</v>
      </c>
      <c r="B13" s="67" t="s">
        <v>65</v>
      </c>
      <c r="C13" s="54">
        <v>19</v>
      </c>
      <c r="D13" s="15">
        <v>17</v>
      </c>
      <c r="E13" s="16">
        <f t="shared" si="1"/>
        <v>89.473684210526315</v>
      </c>
      <c r="F13" s="14">
        <v>7</v>
      </c>
      <c r="G13" s="16">
        <f t="shared" si="2"/>
        <v>41.176470588235297</v>
      </c>
      <c r="H13" s="14">
        <v>7</v>
      </c>
      <c r="I13" s="38">
        <f t="shared" si="3"/>
        <v>41.176470588235297</v>
      </c>
      <c r="J13" s="14">
        <v>3</v>
      </c>
      <c r="K13" s="16">
        <f t="shared" si="4"/>
        <v>17.647058823529413</v>
      </c>
      <c r="L13" s="14"/>
      <c r="M13" s="16">
        <f t="shared" si="5"/>
        <v>0</v>
      </c>
      <c r="N13" s="57">
        <f t="shared" si="6"/>
        <v>100</v>
      </c>
      <c r="O13" s="58">
        <f t="shared" si="7"/>
        <v>82.352941176470594</v>
      </c>
      <c r="P13" s="58">
        <f t="shared" si="8"/>
        <v>4.2352941176470589</v>
      </c>
      <c r="Q13" s="58">
        <f t="shared" si="9"/>
        <v>73.882352941176464</v>
      </c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</row>
    <row r="14" spans="1:49" ht="19.5" customHeight="1" x14ac:dyDescent="0.25">
      <c r="A14" s="3">
        <v>8</v>
      </c>
      <c r="B14" s="67" t="s">
        <v>66</v>
      </c>
      <c r="C14" s="54">
        <v>22</v>
      </c>
      <c r="D14" s="15">
        <v>19</v>
      </c>
      <c r="E14" s="16">
        <f t="shared" si="1"/>
        <v>86.36363636363636</v>
      </c>
      <c r="F14" s="14">
        <v>10</v>
      </c>
      <c r="G14" s="16">
        <f t="shared" si="2"/>
        <v>52.631578947368418</v>
      </c>
      <c r="H14" s="14">
        <v>6</v>
      </c>
      <c r="I14" s="38">
        <f t="shared" si="3"/>
        <v>31.578947368421051</v>
      </c>
      <c r="J14" s="14">
        <v>3</v>
      </c>
      <c r="K14" s="16">
        <f t="shared" si="4"/>
        <v>15.789473684210526</v>
      </c>
      <c r="L14" s="14"/>
      <c r="M14" s="16">
        <f t="shared" si="5"/>
        <v>0</v>
      </c>
      <c r="N14" s="57">
        <f t="shared" si="6"/>
        <v>100</v>
      </c>
      <c r="O14" s="58">
        <f t="shared" si="7"/>
        <v>84.21052631578948</v>
      </c>
      <c r="P14" s="58">
        <f t="shared" si="8"/>
        <v>4.3684210526315788</v>
      </c>
      <c r="Q14" s="58">
        <f t="shared" si="9"/>
        <v>78.526315789473685</v>
      </c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</row>
    <row r="15" spans="1:49" ht="15" customHeight="1" x14ac:dyDescent="0.25">
      <c r="A15" s="3">
        <v>9</v>
      </c>
      <c r="B15" s="68" t="s">
        <v>67</v>
      </c>
      <c r="C15" s="54">
        <v>4</v>
      </c>
      <c r="D15" s="15">
        <v>2</v>
      </c>
      <c r="E15" s="16">
        <f t="shared" si="1"/>
        <v>50</v>
      </c>
      <c r="F15" s="14">
        <v>1</v>
      </c>
      <c r="G15" s="16">
        <f t="shared" si="2"/>
        <v>50</v>
      </c>
      <c r="H15" s="14">
        <v>1</v>
      </c>
      <c r="I15" s="38">
        <f t="shared" si="3"/>
        <v>50</v>
      </c>
      <c r="J15" s="14"/>
      <c r="K15" s="16">
        <f t="shared" si="4"/>
        <v>0</v>
      </c>
      <c r="L15" s="14"/>
      <c r="M15" s="16">
        <f t="shared" si="5"/>
        <v>0</v>
      </c>
      <c r="N15" s="57">
        <f t="shared" si="6"/>
        <v>100</v>
      </c>
      <c r="O15" s="58">
        <f t="shared" si="7"/>
        <v>100</v>
      </c>
      <c r="P15" s="58">
        <f t="shared" si="8"/>
        <v>4.5</v>
      </c>
      <c r="Q15" s="58">
        <f t="shared" si="9"/>
        <v>82</v>
      </c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</row>
    <row r="16" spans="1:49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</row>
    <row r="17" spans="1:49" ht="15.75" x14ac:dyDescent="0.25">
      <c r="A17" s="112" t="s">
        <v>68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</row>
    <row r="18" spans="1:49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</row>
    <row r="19" spans="1:49" x14ac:dyDescent="0.25">
      <c r="A19" s="107"/>
      <c r="B19" s="110" t="s">
        <v>11</v>
      </c>
      <c r="C19" s="111" t="s">
        <v>0</v>
      </c>
      <c r="D19" s="106" t="s">
        <v>1</v>
      </c>
      <c r="E19" s="106"/>
      <c r="F19" s="106" t="s">
        <v>2</v>
      </c>
      <c r="G19" s="106"/>
      <c r="H19" s="106"/>
      <c r="I19" s="106"/>
      <c r="J19" s="106"/>
      <c r="K19" s="106"/>
      <c r="L19" s="106"/>
      <c r="M19" s="106"/>
      <c r="N19" s="104" t="s">
        <v>3</v>
      </c>
      <c r="O19" s="104" t="s">
        <v>4</v>
      </c>
      <c r="P19" s="104" t="s">
        <v>5</v>
      </c>
      <c r="Q19" s="105" t="s">
        <v>6</v>
      </c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</row>
    <row r="20" spans="1:49" x14ac:dyDescent="0.25">
      <c r="A20" s="108"/>
      <c r="B20" s="110"/>
      <c r="C20" s="111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4"/>
      <c r="O20" s="104"/>
      <c r="P20" s="104"/>
      <c r="Q20" s="105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</row>
    <row r="21" spans="1:49" ht="15.75" x14ac:dyDescent="0.25">
      <c r="A21" s="108"/>
      <c r="B21" s="110"/>
      <c r="C21" s="111"/>
      <c r="D21" s="106"/>
      <c r="E21" s="106"/>
      <c r="F21" s="106">
        <v>5</v>
      </c>
      <c r="G21" s="106"/>
      <c r="H21" s="106">
        <v>4</v>
      </c>
      <c r="I21" s="106"/>
      <c r="J21" s="106">
        <v>3</v>
      </c>
      <c r="K21" s="106"/>
      <c r="L21" s="106">
        <v>2</v>
      </c>
      <c r="M21" s="106"/>
      <c r="N21" s="104"/>
      <c r="O21" s="104"/>
      <c r="P21" s="104"/>
      <c r="Q21" s="105"/>
    </row>
    <row r="22" spans="1:49" ht="15.75" x14ac:dyDescent="0.25">
      <c r="A22" s="109"/>
      <c r="B22" s="110"/>
      <c r="C22" s="111"/>
      <c r="D22" s="55" t="s">
        <v>7</v>
      </c>
      <c r="E22" s="55" t="s">
        <v>8</v>
      </c>
      <c r="F22" s="55" t="s">
        <v>7</v>
      </c>
      <c r="G22" s="55" t="s">
        <v>8</v>
      </c>
      <c r="H22" s="55" t="s">
        <v>7</v>
      </c>
      <c r="I22" s="55" t="s">
        <v>8</v>
      </c>
      <c r="J22" s="55" t="s">
        <v>7</v>
      </c>
      <c r="K22" s="55" t="s">
        <v>8</v>
      </c>
      <c r="L22" s="55" t="s">
        <v>7</v>
      </c>
      <c r="M22" s="55" t="s">
        <v>8</v>
      </c>
      <c r="N22" s="104"/>
      <c r="O22" s="104"/>
      <c r="P22" s="104"/>
      <c r="Q22" s="105"/>
    </row>
    <row r="23" spans="1:49" ht="15.75" x14ac:dyDescent="0.25">
      <c r="A23" s="3">
        <v>1</v>
      </c>
      <c r="B23" s="69" t="s">
        <v>69</v>
      </c>
      <c r="C23" s="14">
        <v>18</v>
      </c>
      <c r="D23" s="15">
        <f t="shared" ref="D23:D26" si="10">F23+H23+J23+L23</f>
        <v>16</v>
      </c>
      <c r="E23" s="16">
        <f t="shared" ref="E23:E26" si="11">D23*100/C23</f>
        <v>88.888888888888886</v>
      </c>
      <c r="F23" s="14"/>
      <c r="G23" s="16">
        <f t="shared" ref="G23:G26" si="12">F23*100/D23</f>
        <v>0</v>
      </c>
      <c r="H23" s="14">
        <v>5</v>
      </c>
      <c r="I23" s="16">
        <f t="shared" ref="I23:I26" si="13">H23*100/D23</f>
        <v>31.25</v>
      </c>
      <c r="J23" s="14">
        <v>10</v>
      </c>
      <c r="K23" s="16">
        <f t="shared" ref="K23:K26" si="14">J23*100/D23</f>
        <v>62.5</v>
      </c>
      <c r="L23" s="14">
        <v>1</v>
      </c>
      <c r="M23" s="16">
        <f t="shared" ref="M23:M26" si="15">L23*100/D23</f>
        <v>6.25</v>
      </c>
      <c r="N23" s="59">
        <f t="shared" ref="N23:N26" si="16">(F23+H23+J23)*100/D23</f>
        <v>93.75</v>
      </c>
      <c r="O23" s="60">
        <f t="shared" ref="O23:O26" si="17">(F23+H23)*100/D23</f>
        <v>31.25</v>
      </c>
      <c r="P23" s="60">
        <f t="shared" ref="P23:P26" si="18">(F23*5+H23*4+J23*3+L23*2)/D23</f>
        <v>3.25</v>
      </c>
      <c r="Q23" s="60">
        <f t="shared" ref="Q23:Q26" si="19">(F23*100+H23*64+J23*36+L23*16)/D23</f>
        <v>43.5</v>
      </c>
    </row>
    <row r="24" spans="1:49" ht="15.75" x14ac:dyDescent="0.25">
      <c r="A24" s="3">
        <v>2</v>
      </c>
      <c r="B24" s="69" t="s">
        <v>70</v>
      </c>
      <c r="C24" s="14">
        <v>30</v>
      </c>
      <c r="D24" s="15">
        <f t="shared" si="10"/>
        <v>25</v>
      </c>
      <c r="E24" s="16">
        <f t="shared" si="11"/>
        <v>83.333333333333329</v>
      </c>
      <c r="F24" s="14">
        <v>1</v>
      </c>
      <c r="G24" s="16">
        <f t="shared" si="12"/>
        <v>4</v>
      </c>
      <c r="H24" s="14">
        <v>6</v>
      </c>
      <c r="I24" s="16">
        <f t="shared" si="13"/>
        <v>24</v>
      </c>
      <c r="J24" s="14">
        <v>18</v>
      </c>
      <c r="K24" s="16">
        <f t="shared" si="14"/>
        <v>72</v>
      </c>
      <c r="L24" s="14"/>
      <c r="M24" s="16">
        <f t="shared" si="15"/>
        <v>0</v>
      </c>
      <c r="N24" s="59">
        <f t="shared" si="16"/>
        <v>100</v>
      </c>
      <c r="O24" s="60">
        <f t="shared" si="17"/>
        <v>28</v>
      </c>
      <c r="P24" s="60">
        <f t="shared" si="18"/>
        <v>3.32</v>
      </c>
      <c r="Q24" s="60">
        <f t="shared" si="19"/>
        <v>45.28</v>
      </c>
    </row>
    <row r="25" spans="1:49" ht="15.75" x14ac:dyDescent="0.25">
      <c r="A25" s="3">
        <v>3</v>
      </c>
      <c r="B25" s="62" t="s">
        <v>71</v>
      </c>
      <c r="C25" s="54">
        <v>3</v>
      </c>
      <c r="D25" s="20">
        <f t="shared" si="10"/>
        <v>3</v>
      </c>
      <c r="E25" s="21">
        <f t="shared" si="11"/>
        <v>100</v>
      </c>
      <c r="F25" s="19"/>
      <c r="G25" s="21">
        <f t="shared" si="12"/>
        <v>0</v>
      </c>
      <c r="H25" s="19"/>
      <c r="I25" s="34">
        <f t="shared" si="13"/>
        <v>0</v>
      </c>
      <c r="J25" s="19">
        <v>2</v>
      </c>
      <c r="K25" s="21">
        <f t="shared" si="14"/>
        <v>66.666666666666671</v>
      </c>
      <c r="L25" s="19">
        <v>1</v>
      </c>
      <c r="M25" s="21">
        <f t="shared" si="15"/>
        <v>33.333333333333336</v>
      </c>
      <c r="N25" s="70">
        <f t="shared" si="16"/>
        <v>66.666666666666671</v>
      </c>
      <c r="O25" s="71">
        <f t="shared" si="17"/>
        <v>0</v>
      </c>
      <c r="P25" s="71">
        <f t="shared" si="18"/>
        <v>2.6666666666666665</v>
      </c>
      <c r="Q25" s="71">
        <f t="shared" si="19"/>
        <v>29.333333333333332</v>
      </c>
    </row>
    <row r="26" spans="1:49" ht="15.75" x14ac:dyDescent="0.25">
      <c r="A26" s="3">
        <v>4</v>
      </c>
      <c r="B26" s="68" t="s">
        <v>72</v>
      </c>
      <c r="C26" s="54">
        <v>22</v>
      </c>
      <c r="D26" s="15">
        <f t="shared" si="10"/>
        <v>19</v>
      </c>
      <c r="E26" s="16">
        <f t="shared" si="11"/>
        <v>86.36363636363636</v>
      </c>
      <c r="F26" s="14">
        <v>1</v>
      </c>
      <c r="G26" s="16">
        <f t="shared" si="12"/>
        <v>5.2631578947368425</v>
      </c>
      <c r="H26" s="14">
        <v>9</v>
      </c>
      <c r="I26" s="38">
        <f t="shared" si="13"/>
        <v>47.368421052631582</v>
      </c>
      <c r="J26" s="14">
        <v>4</v>
      </c>
      <c r="K26" s="16">
        <f t="shared" si="14"/>
        <v>21.05263157894737</v>
      </c>
      <c r="L26" s="14">
        <v>5</v>
      </c>
      <c r="M26" s="16">
        <f t="shared" si="15"/>
        <v>26.315789473684209</v>
      </c>
      <c r="N26" s="59">
        <f t="shared" si="16"/>
        <v>73.684210526315795</v>
      </c>
      <c r="O26" s="60">
        <f t="shared" si="17"/>
        <v>52.631578947368418</v>
      </c>
      <c r="P26" s="60">
        <f t="shared" si="18"/>
        <v>3.3157894736842106</v>
      </c>
      <c r="Q26" s="60">
        <f t="shared" si="19"/>
        <v>47.368421052631582</v>
      </c>
    </row>
  </sheetData>
  <mergeCells count="28">
    <mergeCell ref="A17:P17"/>
    <mergeCell ref="A1:P1"/>
    <mergeCell ref="A3:A6"/>
    <mergeCell ref="B3:B6"/>
    <mergeCell ref="C3:C6"/>
    <mergeCell ref="D3:E5"/>
    <mergeCell ref="F3:M4"/>
    <mergeCell ref="N3:N6"/>
    <mergeCell ref="O3:O6"/>
    <mergeCell ref="P3:P6"/>
    <mergeCell ref="Q3:Q6"/>
    <mergeCell ref="F5:G5"/>
    <mergeCell ref="H5:I5"/>
    <mergeCell ref="J5:K5"/>
    <mergeCell ref="L5:M5"/>
    <mergeCell ref="A19:A22"/>
    <mergeCell ref="B19:B22"/>
    <mergeCell ref="C19:C22"/>
    <mergeCell ref="D19:E21"/>
    <mergeCell ref="F19:M20"/>
    <mergeCell ref="O19:O22"/>
    <mergeCell ref="P19:P22"/>
    <mergeCell ref="Q19:Q22"/>
    <mergeCell ref="F21:G21"/>
    <mergeCell ref="H21:I21"/>
    <mergeCell ref="J21:K21"/>
    <mergeCell ref="L21:M21"/>
    <mergeCell ref="N19:N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6"/>
  <sheetViews>
    <sheetView tabSelected="1" zoomScale="60" zoomScaleNormal="60" workbookViewId="0">
      <selection activeCell="T13" sqref="T13"/>
    </sheetView>
  </sheetViews>
  <sheetFormatPr defaultRowHeight="15" x14ac:dyDescent="0.25"/>
  <cols>
    <col min="2" max="2" width="64.5703125" customWidth="1"/>
    <col min="3" max="3" width="9.28515625" bestFit="1" customWidth="1"/>
    <col min="4" max="4" width="11.42578125" bestFit="1" customWidth="1"/>
    <col min="5" max="5" width="12.42578125" customWidth="1"/>
    <col min="6" max="6" width="11.42578125" bestFit="1" customWidth="1"/>
    <col min="7" max="7" width="8.85546875" customWidth="1"/>
    <col min="8" max="8" width="11.42578125" bestFit="1" customWidth="1"/>
    <col min="9" max="9" width="9.28515625" bestFit="1" customWidth="1"/>
    <col min="10" max="10" width="11.42578125" bestFit="1" customWidth="1"/>
    <col min="11" max="11" width="9.28515625" bestFit="1" customWidth="1"/>
    <col min="12" max="12" width="11.42578125" bestFit="1" customWidth="1"/>
    <col min="13" max="13" width="9.28515625" bestFit="1" customWidth="1"/>
    <col min="14" max="14" width="11.42578125" bestFit="1" customWidth="1"/>
    <col min="15" max="15" width="9.28515625" bestFit="1" customWidth="1"/>
    <col min="16" max="16" width="11.42578125" bestFit="1" customWidth="1"/>
    <col min="17" max="17" width="9.28515625" bestFit="1" customWidth="1"/>
    <col min="18" max="18" width="11.42578125" bestFit="1" customWidth="1"/>
    <col min="19" max="19" width="9.28515625" bestFit="1" customWidth="1"/>
    <col min="20" max="20" width="11.28515625" bestFit="1" customWidth="1"/>
    <col min="21" max="21" width="9.28515625" bestFit="1" customWidth="1"/>
    <col min="22" max="22" width="11.28515625" bestFit="1" customWidth="1"/>
    <col min="23" max="23" width="9.28515625" bestFit="1" customWidth="1"/>
    <col min="24" max="24" width="11.28515625" bestFit="1" customWidth="1"/>
    <col min="25" max="25" width="9.28515625" bestFit="1" customWidth="1"/>
    <col min="26" max="26" width="11.28515625" bestFit="1" customWidth="1"/>
    <col min="27" max="27" width="9.28515625" bestFit="1" customWidth="1"/>
    <col min="28" max="28" width="11.28515625" bestFit="1" customWidth="1"/>
    <col min="29" max="29" width="9.28515625" bestFit="1" customWidth="1"/>
    <col min="30" max="30" width="11.28515625" bestFit="1" customWidth="1"/>
    <col min="31" max="31" width="9.28515625" bestFit="1" customWidth="1"/>
    <col min="32" max="32" width="11.28515625" bestFit="1" customWidth="1"/>
    <col min="33" max="33" width="9.28515625" bestFit="1" customWidth="1"/>
    <col min="34" max="34" width="11.28515625" bestFit="1" customWidth="1"/>
  </cols>
  <sheetData>
    <row r="2" spans="1:20" ht="15.75" x14ac:dyDescent="0.25">
      <c r="B2" s="114" t="s">
        <v>73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20" ht="18.75" x14ac:dyDescent="0.25">
      <c r="B3" s="114" t="s">
        <v>10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0"/>
    </row>
    <row r="4" spans="1:20" ht="18.75" x14ac:dyDescent="0.25">
      <c r="B4" s="116"/>
      <c r="C4" s="116"/>
      <c r="D4" s="116"/>
      <c r="E4" s="11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</row>
    <row r="5" spans="1:20" ht="15" customHeight="1" x14ac:dyDescent="0.25">
      <c r="A5" s="117"/>
      <c r="B5" s="110" t="s">
        <v>11</v>
      </c>
      <c r="C5" s="120" t="s">
        <v>0</v>
      </c>
      <c r="D5" s="123" t="s">
        <v>1</v>
      </c>
      <c r="E5" s="123"/>
      <c r="F5" s="123" t="s">
        <v>2</v>
      </c>
      <c r="G5" s="123"/>
      <c r="H5" s="123"/>
      <c r="I5" s="123"/>
      <c r="J5" s="123"/>
      <c r="K5" s="123"/>
      <c r="L5" s="123"/>
      <c r="M5" s="123"/>
      <c r="N5" s="104" t="s">
        <v>3</v>
      </c>
      <c r="O5" s="104" t="s">
        <v>4</v>
      </c>
      <c r="P5" s="104" t="s">
        <v>5</v>
      </c>
      <c r="Q5" s="105" t="s">
        <v>6</v>
      </c>
    </row>
    <row r="6" spans="1:20" ht="15" customHeight="1" x14ac:dyDescent="0.25">
      <c r="A6" s="118"/>
      <c r="B6" s="110"/>
      <c r="C6" s="121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04"/>
      <c r="O6" s="104"/>
      <c r="P6" s="104"/>
      <c r="Q6" s="105"/>
    </row>
    <row r="7" spans="1:20" ht="15.75" x14ac:dyDescent="0.25">
      <c r="A7" s="118"/>
      <c r="B7" s="110"/>
      <c r="C7" s="121"/>
      <c r="D7" s="123"/>
      <c r="E7" s="123"/>
      <c r="F7" s="123">
        <v>5</v>
      </c>
      <c r="G7" s="123"/>
      <c r="H7" s="123">
        <v>4</v>
      </c>
      <c r="I7" s="123"/>
      <c r="J7" s="123">
        <v>3</v>
      </c>
      <c r="K7" s="123"/>
      <c r="L7" s="123">
        <v>2</v>
      </c>
      <c r="M7" s="123"/>
      <c r="N7" s="104"/>
      <c r="O7" s="104"/>
      <c r="P7" s="104"/>
      <c r="Q7" s="105"/>
    </row>
    <row r="8" spans="1:20" ht="15.75" x14ac:dyDescent="0.25">
      <c r="A8" s="119"/>
      <c r="B8" s="110"/>
      <c r="C8" s="122"/>
      <c r="D8" s="12" t="s">
        <v>7</v>
      </c>
      <c r="E8" s="12" t="s">
        <v>8</v>
      </c>
      <c r="F8" s="12" t="s">
        <v>7</v>
      </c>
      <c r="G8" s="12" t="s">
        <v>8</v>
      </c>
      <c r="H8" s="12" t="s">
        <v>7</v>
      </c>
      <c r="I8" s="12" t="s">
        <v>8</v>
      </c>
      <c r="J8" s="12" t="s">
        <v>7</v>
      </c>
      <c r="K8" s="12" t="s">
        <v>8</v>
      </c>
      <c r="L8" s="12" t="s">
        <v>7</v>
      </c>
      <c r="M8" s="12" t="s">
        <v>8</v>
      </c>
      <c r="N8" s="104"/>
      <c r="O8" s="104"/>
      <c r="P8" s="104"/>
      <c r="Q8" s="105"/>
    </row>
    <row r="9" spans="1:20" ht="15.75" x14ac:dyDescent="0.25">
      <c r="A9" s="11"/>
      <c r="B9" s="13" t="s">
        <v>47</v>
      </c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9"/>
    </row>
    <row r="10" spans="1:20" ht="18" customHeight="1" thickBot="1" x14ac:dyDescent="0.3">
      <c r="A10" s="4">
        <v>1</v>
      </c>
      <c r="B10" s="5"/>
      <c r="C10" s="14"/>
      <c r="D10" s="15">
        <f t="shared" ref="D10:D20" si="0">F10+H10+J10+L10</f>
        <v>0</v>
      </c>
      <c r="E10" s="16" t="e">
        <f t="shared" ref="E10" si="1">D10*100/C10</f>
        <v>#DIV/0!</v>
      </c>
      <c r="F10" s="14"/>
      <c r="G10" s="16" t="e">
        <f>F10*100/D10</f>
        <v>#DIV/0!</v>
      </c>
      <c r="H10" s="14"/>
      <c r="I10" s="16" t="e">
        <f>H10*100/D10</f>
        <v>#DIV/0!</v>
      </c>
      <c r="J10" s="14"/>
      <c r="K10" s="16" t="e">
        <f>J10*100/D10</f>
        <v>#DIV/0!</v>
      </c>
      <c r="L10" s="14"/>
      <c r="M10" s="16" t="e">
        <f>L10*100/D10</f>
        <v>#DIV/0!</v>
      </c>
      <c r="N10" s="16" t="e">
        <f>(F10+H10+J10)*100/D10</f>
        <v>#DIV/0!</v>
      </c>
      <c r="O10" s="17" t="e">
        <f>(F10+H10)*100/D10</f>
        <v>#DIV/0!</v>
      </c>
      <c r="P10" s="17" t="e">
        <f>(F10*5+H10*4+J10*3+L10*2)/D10</f>
        <v>#DIV/0!</v>
      </c>
      <c r="Q10" s="18" t="e">
        <f>(F10*100+H10*64+J10*36+L10*16)/D10</f>
        <v>#DIV/0!</v>
      </c>
    </row>
    <row r="11" spans="1:20" ht="16.5" thickBot="1" x14ac:dyDescent="0.3">
      <c r="A11" s="4"/>
      <c r="B11" s="23" t="s">
        <v>9</v>
      </c>
      <c r="C11" s="53">
        <f>SUM(C10:C10)</f>
        <v>0</v>
      </c>
      <c r="D11" s="24">
        <f>SUM(D10:D10)</f>
        <v>0</v>
      </c>
      <c r="E11" s="25" t="e">
        <f t="shared" ref="E11:E21" si="2">D11*100/C11</f>
        <v>#DIV/0!</v>
      </c>
      <c r="F11" s="53">
        <f>SUM(F10:F10)</f>
        <v>0</v>
      </c>
      <c r="G11" s="25" t="e">
        <f t="shared" ref="G11:G20" si="3">F11*100/D11</f>
        <v>#DIV/0!</v>
      </c>
      <c r="H11" s="53">
        <f>SUM(H10)</f>
        <v>0</v>
      </c>
      <c r="I11" s="25" t="e">
        <f t="shared" ref="I11:I20" si="4">H11*100/D11</f>
        <v>#DIV/0!</v>
      </c>
      <c r="J11" s="53">
        <f>SUM(J10:J10)</f>
        <v>0</v>
      </c>
      <c r="K11" s="25" t="e">
        <f t="shared" ref="K11:K20" si="5">J11*100/D11</f>
        <v>#DIV/0!</v>
      </c>
      <c r="L11" s="53">
        <f>SUM(L10:L10)</f>
        <v>0</v>
      </c>
      <c r="M11" s="25" t="e">
        <f t="shared" ref="M11:M20" si="6">L11*100/D11</f>
        <v>#DIV/0!</v>
      </c>
      <c r="N11" s="25" t="e">
        <f t="shared" ref="N11:N20" si="7">(F11+H11+J11)*100/D11</f>
        <v>#DIV/0!</v>
      </c>
      <c r="O11" s="26" t="e">
        <f t="shared" ref="O11:O20" si="8">(F11+H11)*100/D11</f>
        <v>#DIV/0!</v>
      </c>
      <c r="P11" s="26" t="e">
        <f t="shared" ref="P11:P20" si="9">(F11*5+H11*4+J11*3+L11*2)/D11</f>
        <v>#DIV/0!</v>
      </c>
      <c r="Q11" s="27" t="e">
        <f t="shared" ref="Q11:Q20" si="10">(F11*100+H11*64+J11*36+L11*16)/D11</f>
        <v>#DIV/0!</v>
      </c>
    </row>
    <row r="12" spans="1:20" ht="15.75" x14ac:dyDescent="0.25">
      <c r="A12" s="4"/>
      <c r="B12" s="28" t="s">
        <v>12</v>
      </c>
      <c r="C12" s="130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2"/>
    </row>
    <row r="13" spans="1:20" ht="18" customHeight="1" thickBot="1" x14ac:dyDescent="0.3">
      <c r="A13" s="4"/>
      <c r="B13" s="5"/>
      <c r="C13" s="19"/>
      <c r="D13" s="15">
        <f t="shared" si="0"/>
        <v>0</v>
      </c>
      <c r="E13" s="16" t="e">
        <f t="shared" si="2"/>
        <v>#DIV/0!</v>
      </c>
      <c r="F13" s="19"/>
      <c r="G13" s="16" t="e">
        <f t="shared" si="3"/>
        <v>#DIV/0!</v>
      </c>
      <c r="H13" s="19"/>
      <c r="I13" s="16" t="e">
        <f t="shared" si="4"/>
        <v>#DIV/0!</v>
      </c>
      <c r="J13" s="19"/>
      <c r="K13" s="16" t="e">
        <f t="shared" si="5"/>
        <v>#DIV/0!</v>
      </c>
      <c r="L13" s="19"/>
      <c r="M13" s="16" t="e">
        <f t="shared" si="6"/>
        <v>#DIV/0!</v>
      </c>
      <c r="N13" s="16" t="e">
        <f t="shared" si="7"/>
        <v>#DIV/0!</v>
      </c>
      <c r="O13" s="17" t="e">
        <f t="shared" si="8"/>
        <v>#DIV/0!</v>
      </c>
      <c r="P13" s="17" t="e">
        <f t="shared" si="9"/>
        <v>#DIV/0!</v>
      </c>
      <c r="Q13" s="18" t="e">
        <f t="shared" si="10"/>
        <v>#DIV/0!</v>
      </c>
      <c r="T13" t="s">
        <v>74</v>
      </c>
    </row>
    <row r="14" spans="1:20" ht="16.5" thickBot="1" x14ac:dyDescent="0.3">
      <c r="A14" s="29"/>
      <c r="B14" s="23" t="s">
        <v>9</v>
      </c>
      <c r="C14" s="53">
        <f>SUM(C13:C13)</f>
        <v>0</v>
      </c>
      <c r="D14" s="24">
        <f>F14+H14+J14+L14</f>
        <v>0</v>
      </c>
      <c r="E14" s="25" t="e">
        <f t="shared" si="2"/>
        <v>#DIV/0!</v>
      </c>
      <c r="F14" s="53">
        <f>SUM(F13:F13)</f>
        <v>0</v>
      </c>
      <c r="G14" s="25" t="e">
        <f t="shared" si="3"/>
        <v>#DIV/0!</v>
      </c>
      <c r="H14" s="53">
        <f>SUM(H13:H13)</f>
        <v>0</v>
      </c>
      <c r="I14" s="25" t="e">
        <f t="shared" si="4"/>
        <v>#DIV/0!</v>
      </c>
      <c r="J14" s="53">
        <f>SUM(J13:J13)</f>
        <v>0</v>
      </c>
      <c r="K14" s="25" t="e">
        <f t="shared" si="5"/>
        <v>#DIV/0!</v>
      </c>
      <c r="L14" s="53">
        <f>SUM(L13:L13)</f>
        <v>0</v>
      </c>
      <c r="M14" s="25" t="e">
        <f t="shared" si="6"/>
        <v>#DIV/0!</v>
      </c>
      <c r="N14" s="25" t="e">
        <f t="shared" si="7"/>
        <v>#DIV/0!</v>
      </c>
      <c r="O14" s="26" t="e">
        <f t="shared" si="8"/>
        <v>#DIV/0!</v>
      </c>
      <c r="P14" s="30" t="e">
        <f t="shared" si="9"/>
        <v>#DIV/0!</v>
      </c>
      <c r="Q14" s="31" t="e">
        <f t="shared" si="10"/>
        <v>#DIV/0!</v>
      </c>
    </row>
    <row r="15" spans="1:20" ht="15.75" x14ac:dyDescent="0.25">
      <c r="A15" s="32"/>
      <c r="B15" s="33" t="s">
        <v>13</v>
      </c>
      <c r="C15" s="130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2"/>
    </row>
    <row r="16" spans="1:20" ht="18" customHeight="1" thickBot="1" x14ac:dyDescent="0.3">
      <c r="A16" s="4">
        <v>1</v>
      </c>
      <c r="B16" s="6" t="s">
        <v>14</v>
      </c>
      <c r="C16" s="72">
        <v>20</v>
      </c>
      <c r="D16" s="73">
        <f t="shared" si="0"/>
        <v>20</v>
      </c>
      <c r="E16" s="74">
        <f t="shared" si="2"/>
        <v>100</v>
      </c>
      <c r="F16" s="75">
        <v>8</v>
      </c>
      <c r="G16" s="74">
        <f t="shared" si="3"/>
        <v>40</v>
      </c>
      <c r="H16" s="75">
        <v>8</v>
      </c>
      <c r="I16" s="74">
        <f t="shared" si="4"/>
        <v>40</v>
      </c>
      <c r="J16" s="75">
        <v>4</v>
      </c>
      <c r="K16" s="74">
        <f t="shared" si="5"/>
        <v>20</v>
      </c>
      <c r="L16" s="75"/>
      <c r="M16" s="74">
        <f t="shared" si="6"/>
        <v>0</v>
      </c>
      <c r="N16" s="74">
        <f t="shared" si="7"/>
        <v>100</v>
      </c>
      <c r="O16" s="18">
        <f t="shared" si="8"/>
        <v>80</v>
      </c>
      <c r="P16" s="18">
        <f t="shared" si="9"/>
        <v>4.2</v>
      </c>
      <c r="Q16" s="18">
        <f t="shared" si="10"/>
        <v>72.8</v>
      </c>
    </row>
    <row r="17" spans="1:19" ht="16.5" thickBot="1" x14ac:dyDescent="0.3">
      <c r="B17" s="35" t="s">
        <v>9</v>
      </c>
      <c r="C17" s="76">
        <f>SUM(C16:C16)</f>
        <v>20</v>
      </c>
      <c r="D17" s="77">
        <f t="shared" si="0"/>
        <v>20</v>
      </c>
      <c r="E17" s="78">
        <f t="shared" si="2"/>
        <v>100</v>
      </c>
      <c r="F17" s="79">
        <f>SUM(F16:F16)</f>
        <v>8</v>
      </c>
      <c r="G17" s="78">
        <f t="shared" si="3"/>
        <v>40</v>
      </c>
      <c r="H17" s="79">
        <f>SUM(H16:H16)</f>
        <v>8</v>
      </c>
      <c r="I17" s="80">
        <f t="shared" si="4"/>
        <v>40</v>
      </c>
      <c r="J17" s="79">
        <f>SUM(J16:J16)</f>
        <v>4</v>
      </c>
      <c r="K17" s="78">
        <f t="shared" si="5"/>
        <v>20</v>
      </c>
      <c r="L17" s="79">
        <f>SUM(L16:L16)</f>
        <v>0</v>
      </c>
      <c r="M17" s="78">
        <f t="shared" si="6"/>
        <v>0</v>
      </c>
      <c r="N17" s="78">
        <f t="shared" si="7"/>
        <v>100</v>
      </c>
      <c r="O17" s="81">
        <f t="shared" si="8"/>
        <v>80</v>
      </c>
      <c r="P17" s="81">
        <f t="shared" si="9"/>
        <v>4.2</v>
      </c>
      <c r="Q17" s="27">
        <f t="shared" si="10"/>
        <v>72.8</v>
      </c>
    </row>
    <row r="18" spans="1:19" ht="15.75" x14ac:dyDescent="0.25">
      <c r="B18" s="36" t="s">
        <v>15</v>
      </c>
      <c r="C18" s="133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5"/>
      <c r="S18" s="37"/>
    </row>
    <row r="19" spans="1:19" ht="15.75" x14ac:dyDescent="0.25">
      <c r="A19">
        <v>2</v>
      </c>
      <c r="B19" s="7" t="s">
        <v>16</v>
      </c>
      <c r="C19" s="82">
        <v>9</v>
      </c>
      <c r="D19" s="83">
        <f t="shared" si="0"/>
        <v>9</v>
      </c>
      <c r="E19" s="84">
        <f t="shared" si="2"/>
        <v>100</v>
      </c>
      <c r="F19" s="75">
        <v>1</v>
      </c>
      <c r="G19" s="84">
        <f t="shared" si="3"/>
        <v>11.111111111111111</v>
      </c>
      <c r="H19" s="75">
        <v>6</v>
      </c>
      <c r="I19" s="85">
        <f t="shared" si="4"/>
        <v>66.666666666666671</v>
      </c>
      <c r="J19" s="75">
        <v>1</v>
      </c>
      <c r="K19" s="84">
        <f t="shared" si="5"/>
        <v>11.111111111111111</v>
      </c>
      <c r="L19" s="75">
        <v>1</v>
      </c>
      <c r="M19" s="84">
        <f t="shared" si="6"/>
        <v>11.111111111111111</v>
      </c>
      <c r="N19" s="84">
        <f t="shared" si="7"/>
        <v>88.888888888888886</v>
      </c>
      <c r="O19" s="22">
        <f t="shared" si="8"/>
        <v>77.777777777777771</v>
      </c>
      <c r="P19" s="22">
        <f t="shared" si="9"/>
        <v>3.7777777777777777</v>
      </c>
      <c r="Q19" s="22">
        <f t="shared" si="10"/>
        <v>59.555555555555557</v>
      </c>
    </row>
    <row r="20" spans="1:19" ht="16.5" thickBot="1" x14ac:dyDescent="0.3">
      <c r="A20">
        <v>3</v>
      </c>
      <c r="B20" s="7" t="s">
        <v>17</v>
      </c>
      <c r="C20" s="82">
        <v>6</v>
      </c>
      <c r="D20" s="83">
        <f t="shared" si="0"/>
        <v>6</v>
      </c>
      <c r="E20" s="84">
        <f t="shared" si="2"/>
        <v>100</v>
      </c>
      <c r="F20" s="75">
        <v>1</v>
      </c>
      <c r="G20" s="84">
        <f t="shared" si="3"/>
        <v>16.666666666666668</v>
      </c>
      <c r="H20" s="75">
        <v>4</v>
      </c>
      <c r="I20" s="85">
        <f t="shared" si="4"/>
        <v>66.666666666666671</v>
      </c>
      <c r="J20" s="75">
        <v>1</v>
      </c>
      <c r="K20" s="84">
        <f t="shared" si="5"/>
        <v>16.666666666666668</v>
      </c>
      <c r="L20" s="75"/>
      <c r="M20" s="84">
        <f t="shared" si="6"/>
        <v>0</v>
      </c>
      <c r="N20" s="84">
        <f t="shared" si="7"/>
        <v>100</v>
      </c>
      <c r="O20" s="22">
        <f t="shared" si="8"/>
        <v>83.333333333333329</v>
      </c>
      <c r="P20" s="22">
        <f t="shared" si="9"/>
        <v>4</v>
      </c>
      <c r="Q20" s="22">
        <f t="shared" si="10"/>
        <v>65.333333333333329</v>
      </c>
    </row>
    <row r="21" spans="1:19" ht="16.5" thickBot="1" x14ac:dyDescent="0.3">
      <c r="B21" s="35" t="s">
        <v>9</v>
      </c>
      <c r="C21" s="86">
        <f>SUM(C19:C20)</f>
        <v>15</v>
      </c>
      <c r="D21" s="77">
        <f t="shared" ref="D21:D49" si="11">F21+H21+J21+L21</f>
        <v>15</v>
      </c>
      <c r="E21" s="78">
        <f t="shared" si="2"/>
        <v>100</v>
      </c>
      <c r="F21" s="79">
        <f>SUM(F19:F20)</f>
        <v>2</v>
      </c>
      <c r="G21" s="78">
        <f t="shared" ref="G21:G49" si="12">F21*100/D21</f>
        <v>13.333333333333334</v>
      </c>
      <c r="H21" s="79">
        <f>SUM(H19:H20)</f>
        <v>10</v>
      </c>
      <c r="I21" s="80">
        <f t="shared" ref="I21:I49" si="13">H21*100/D21</f>
        <v>66.666666666666671</v>
      </c>
      <c r="J21" s="79">
        <f>SUM(J19:J20)</f>
        <v>2</v>
      </c>
      <c r="K21" s="78">
        <f t="shared" ref="K21:K49" si="14">J21*100/D21</f>
        <v>13.333333333333334</v>
      </c>
      <c r="L21" s="79">
        <f>SUM(L19:L20)</f>
        <v>1</v>
      </c>
      <c r="M21" s="78">
        <f t="shared" ref="M21:M49" si="15">L21*100/D21</f>
        <v>6.666666666666667</v>
      </c>
      <c r="N21" s="78">
        <f t="shared" ref="N21:N49" si="16">(F21+H21+J21)*100/D21</f>
        <v>93.333333333333329</v>
      </c>
      <c r="O21" s="81">
        <f t="shared" ref="O21:O49" si="17">(F21+H21)*100/D21</f>
        <v>80</v>
      </c>
      <c r="P21" s="81">
        <f t="shared" ref="P21:P49" si="18">(F21*5+H21*4+J21*3+L21*2)/D21</f>
        <v>3.8666666666666667</v>
      </c>
      <c r="Q21" s="27">
        <f t="shared" ref="Q21:Q49" si="19">(F21*100+H21*64+J21*36+L21*16)/D21</f>
        <v>61.866666666666667</v>
      </c>
    </row>
    <row r="22" spans="1:19" ht="15.75" x14ac:dyDescent="0.25">
      <c r="A22" s="3"/>
      <c r="B22" s="33" t="s">
        <v>18</v>
      </c>
      <c r="C22" s="124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6"/>
    </row>
    <row r="23" spans="1:19" ht="31.5" x14ac:dyDescent="0.25">
      <c r="A23" s="3">
        <v>4</v>
      </c>
      <c r="B23" s="8" t="s">
        <v>19</v>
      </c>
      <c r="C23" s="82">
        <v>16</v>
      </c>
      <c r="D23" s="73">
        <f t="shared" si="11"/>
        <v>14</v>
      </c>
      <c r="E23" s="74">
        <f t="shared" ref="E23:E49" si="20">D23*100/C23</f>
        <v>87.5</v>
      </c>
      <c r="F23" s="72">
        <v>3</v>
      </c>
      <c r="G23" s="74">
        <f t="shared" si="12"/>
        <v>21.428571428571427</v>
      </c>
      <c r="H23" s="72">
        <v>5</v>
      </c>
      <c r="I23" s="87">
        <f t="shared" si="13"/>
        <v>35.714285714285715</v>
      </c>
      <c r="J23" s="72">
        <v>6</v>
      </c>
      <c r="K23" s="74">
        <f t="shared" si="14"/>
        <v>42.857142857142854</v>
      </c>
      <c r="L23" s="72"/>
      <c r="M23" s="74">
        <f t="shared" si="15"/>
        <v>0</v>
      </c>
      <c r="N23" s="74">
        <f t="shared" si="16"/>
        <v>100</v>
      </c>
      <c r="O23" s="18">
        <f t="shared" si="17"/>
        <v>57.142857142857146</v>
      </c>
      <c r="P23" s="18">
        <f t="shared" si="18"/>
        <v>3.7857142857142856</v>
      </c>
      <c r="Q23" s="18">
        <f t="shared" si="19"/>
        <v>59.714285714285715</v>
      </c>
    </row>
    <row r="24" spans="1:19" ht="15.75" x14ac:dyDescent="0.25">
      <c r="A24" s="3">
        <v>5</v>
      </c>
      <c r="B24" s="8" t="s">
        <v>20</v>
      </c>
      <c r="C24" s="82">
        <v>7</v>
      </c>
      <c r="D24" s="73">
        <f t="shared" si="11"/>
        <v>7</v>
      </c>
      <c r="E24" s="74">
        <f t="shared" si="20"/>
        <v>100</v>
      </c>
      <c r="F24" s="72">
        <v>2</v>
      </c>
      <c r="G24" s="74">
        <f t="shared" si="12"/>
        <v>28.571428571428573</v>
      </c>
      <c r="H24" s="72">
        <v>4</v>
      </c>
      <c r="I24" s="87">
        <f t="shared" si="13"/>
        <v>57.142857142857146</v>
      </c>
      <c r="J24" s="72">
        <v>1</v>
      </c>
      <c r="K24" s="74">
        <f t="shared" si="14"/>
        <v>14.285714285714286</v>
      </c>
      <c r="L24" s="72"/>
      <c r="M24" s="74">
        <f t="shared" si="15"/>
        <v>0</v>
      </c>
      <c r="N24" s="74">
        <f t="shared" si="16"/>
        <v>100</v>
      </c>
      <c r="O24" s="18">
        <f t="shared" si="17"/>
        <v>85.714285714285708</v>
      </c>
      <c r="P24" s="18">
        <f t="shared" si="18"/>
        <v>4.1428571428571432</v>
      </c>
      <c r="Q24" s="18">
        <f t="shared" si="19"/>
        <v>70.285714285714292</v>
      </c>
    </row>
    <row r="25" spans="1:19" ht="31.5" x14ac:dyDescent="0.25">
      <c r="A25" s="3">
        <v>6</v>
      </c>
      <c r="B25" s="8" t="s">
        <v>21</v>
      </c>
      <c r="C25" s="82">
        <v>15</v>
      </c>
      <c r="D25" s="73">
        <f t="shared" si="11"/>
        <v>14</v>
      </c>
      <c r="E25" s="74">
        <f t="shared" si="20"/>
        <v>93.333333333333329</v>
      </c>
      <c r="F25" s="72">
        <v>1</v>
      </c>
      <c r="G25" s="74">
        <f t="shared" si="12"/>
        <v>7.1428571428571432</v>
      </c>
      <c r="H25" s="72">
        <v>6</v>
      </c>
      <c r="I25" s="87">
        <f t="shared" si="13"/>
        <v>42.857142857142854</v>
      </c>
      <c r="J25" s="72">
        <v>5</v>
      </c>
      <c r="K25" s="74">
        <f t="shared" si="14"/>
        <v>35.714285714285715</v>
      </c>
      <c r="L25" s="72">
        <v>2</v>
      </c>
      <c r="M25" s="74">
        <f t="shared" si="15"/>
        <v>14.285714285714286</v>
      </c>
      <c r="N25" s="74">
        <f t="shared" si="16"/>
        <v>85.714285714285708</v>
      </c>
      <c r="O25" s="18">
        <f t="shared" si="17"/>
        <v>50</v>
      </c>
      <c r="P25" s="18">
        <f t="shared" si="18"/>
        <v>3.4285714285714284</v>
      </c>
      <c r="Q25" s="18">
        <f t="shared" si="19"/>
        <v>49.714285714285715</v>
      </c>
    </row>
    <row r="26" spans="1:19" ht="15.75" x14ac:dyDescent="0.25">
      <c r="A26" s="3">
        <v>7</v>
      </c>
      <c r="B26" s="8" t="s">
        <v>25</v>
      </c>
      <c r="C26" s="82">
        <v>10</v>
      </c>
      <c r="D26" s="73">
        <f t="shared" si="11"/>
        <v>9</v>
      </c>
      <c r="E26" s="74">
        <f t="shared" si="20"/>
        <v>90</v>
      </c>
      <c r="F26" s="72"/>
      <c r="G26" s="74">
        <f t="shared" si="12"/>
        <v>0</v>
      </c>
      <c r="H26" s="72">
        <v>5</v>
      </c>
      <c r="I26" s="87">
        <f t="shared" si="13"/>
        <v>55.555555555555557</v>
      </c>
      <c r="J26" s="72">
        <v>4</v>
      </c>
      <c r="K26" s="74">
        <f t="shared" si="14"/>
        <v>44.444444444444443</v>
      </c>
      <c r="L26" s="72"/>
      <c r="M26" s="74">
        <f t="shared" si="15"/>
        <v>0</v>
      </c>
      <c r="N26" s="74">
        <f t="shared" si="16"/>
        <v>100</v>
      </c>
      <c r="O26" s="18">
        <f t="shared" si="17"/>
        <v>55.555555555555557</v>
      </c>
      <c r="P26" s="18">
        <f t="shared" si="18"/>
        <v>3.5555555555555554</v>
      </c>
      <c r="Q26" s="18">
        <f t="shared" si="19"/>
        <v>51.555555555555557</v>
      </c>
    </row>
    <row r="27" spans="1:19" ht="15.75" x14ac:dyDescent="0.25">
      <c r="A27" s="3">
        <v>8</v>
      </c>
      <c r="B27" s="8" t="s">
        <v>24</v>
      </c>
      <c r="C27" s="82">
        <v>12</v>
      </c>
      <c r="D27" s="73">
        <f t="shared" si="11"/>
        <v>12</v>
      </c>
      <c r="E27" s="74">
        <f t="shared" si="20"/>
        <v>100</v>
      </c>
      <c r="F27" s="72">
        <v>4</v>
      </c>
      <c r="G27" s="74">
        <f t="shared" si="12"/>
        <v>33.333333333333336</v>
      </c>
      <c r="H27" s="72">
        <v>4</v>
      </c>
      <c r="I27" s="87">
        <f t="shared" si="13"/>
        <v>33.333333333333336</v>
      </c>
      <c r="J27" s="72">
        <v>4</v>
      </c>
      <c r="K27" s="74">
        <f t="shared" si="14"/>
        <v>33.333333333333336</v>
      </c>
      <c r="L27" s="72"/>
      <c r="M27" s="74">
        <f t="shared" si="15"/>
        <v>0</v>
      </c>
      <c r="N27" s="74">
        <f t="shared" si="16"/>
        <v>100</v>
      </c>
      <c r="O27" s="18">
        <f t="shared" si="17"/>
        <v>66.666666666666671</v>
      </c>
      <c r="P27" s="18">
        <f t="shared" si="18"/>
        <v>4</v>
      </c>
      <c r="Q27" s="18">
        <f t="shared" si="19"/>
        <v>66.666666666666671</v>
      </c>
    </row>
    <row r="28" spans="1:19" ht="15.75" x14ac:dyDescent="0.25">
      <c r="A28" s="3">
        <v>9</v>
      </c>
      <c r="B28" s="8" t="s">
        <v>22</v>
      </c>
      <c r="C28" s="82">
        <v>11</v>
      </c>
      <c r="D28" s="73">
        <f t="shared" si="11"/>
        <v>11</v>
      </c>
      <c r="E28" s="74">
        <f t="shared" si="20"/>
        <v>100</v>
      </c>
      <c r="F28" s="72">
        <v>1</v>
      </c>
      <c r="G28" s="74">
        <f t="shared" si="12"/>
        <v>9.0909090909090917</v>
      </c>
      <c r="H28" s="72">
        <v>5</v>
      </c>
      <c r="I28" s="87">
        <f t="shared" si="13"/>
        <v>45.454545454545453</v>
      </c>
      <c r="J28" s="72">
        <v>4</v>
      </c>
      <c r="K28" s="74">
        <f t="shared" si="14"/>
        <v>36.363636363636367</v>
      </c>
      <c r="L28" s="72">
        <v>1</v>
      </c>
      <c r="M28" s="74">
        <f t="shared" si="15"/>
        <v>9.0909090909090917</v>
      </c>
      <c r="N28" s="74">
        <f t="shared" si="16"/>
        <v>90.909090909090907</v>
      </c>
      <c r="O28" s="18">
        <f t="shared" si="17"/>
        <v>54.545454545454547</v>
      </c>
      <c r="P28" s="18">
        <f t="shared" si="18"/>
        <v>3.5454545454545454</v>
      </c>
      <c r="Q28" s="18">
        <f t="shared" si="19"/>
        <v>52.727272727272727</v>
      </c>
    </row>
    <row r="29" spans="1:19" ht="16.5" thickBot="1" x14ac:dyDescent="0.3">
      <c r="A29" s="3">
        <v>10</v>
      </c>
      <c r="B29" s="8" t="s">
        <v>23</v>
      </c>
      <c r="C29" s="82">
        <v>19</v>
      </c>
      <c r="D29" s="73">
        <f t="shared" si="11"/>
        <v>19</v>
      </c>
      <c r="E29" s="74">
        <f t="shared" si="20"/>
        <v>100</v>
      </c>
      <c r="F29" s="72">
        <v>7</v>
      </c>
      <c r="G29" s="74">
        <f t="shared" si="12"/>
        <v>36.842105263157897</v>
      </c>
      <c r="H29" s="72">
        <v>5</v>
      </c>
      <c r="I29" s="87">
        <f t="shared" si="13"/>
        <v>26.315789473684209</v>
      </c>
      <c r="J29" s="72">
        <v>7</v>
      </c>
      <c r="K29" s="74">
        <f t="shared" si="14"/>
        <v>36.842105263157897</v>
      </c>
      <c r="L29" s="72"/>
      <c r="M29" s="74">
        <f t="shared" si="15"/>
        <v>0</v>
      </c>
      <c r="N29" s="74">
        <f t="shared" si="16"/>
        <v>100</v>
      </c>
      <c r="O29" s="18">
        <f t="shared" si="17"/>
        <v>63.157894736842103</v>
      </c>
      <c r="P29" s="18">
        <f t="shared" si="18"/>
        <v>4</v>
      </c>
      <c r="Q29" s="18">
        <f t="shared" si="19"/>
        <v>66.94736842105263</v>
      </c>
    </row>
    <row r="30" spans="1:19" ht="16.5" thickBot="1" x14ac:dyDescent="0.3">
      <c r="A30" s="39"/>
      <c r="B30" s="23" t="s">
        <v>9</v>
      </c>
      <c r="C30" s="88">
        <f>SUM(C23:C29)</f>
        <v>90</v>
      </c>
      <c r="D30" s="89">
        <f t="shared" si="11"/>
        <v>86</v>
      </c>
      <c r="E30" s="78">
        <f t="shared" si="20"/>
        <v>95.555555555555557</v>
      </c>
      <c r="F30" s="79">
        <f>SUM(F23:F29)</f>
        <v>18</v>
      </c>
      <c r="G30" s="78">
        <f t="shared" si="12"/>
        <v>20.930232558139537</v>
      </c>
      <c r="H30" s="79">
        <f>SUM(H23:H29)</f>
        <v>34</v>
      </c>
      <c r="I30" s="80">
        <f t="shared" si="13"/>
        <v>39.534883720930232</v>
      </c>
      <c r="J30" s="79">
        <f>SUM(J23:J29)</f>
        <v>31</v>
      </c>
      <c r="K30" s="78">
        <f t="shared" si="14"/>
        <v>36.046511627906973</v>
      </c>
      <c r="L30" s="79">
        <f>SUM(L23:L29)</f>
        <v>3</v>
      </c>
      <c r="M30" s="78">
        <f t="shared" si="15"/>
        <v>3.4883720930232558</v>
      </c>
      <c r="N30" s="78">
        <f t="shared" si="16"/>
        <v>96.511627906976742</v>
      </c>
      <c r="O30" s="81">
        <f t="shared" si="17"/>
        <v>60.465116279069768</v>
      </c>
      <c r="P30" s="81">
        <f t="shared" si="18"/>
        <v>3.7790697674418605</v>
      </c>
      <c r="Q30" s="27">
        <f t="shared" si="19"/>
        <v>59.767441860465119</v>
      </c>
    </row>
    <row r="31" spans="1:19" ht="15.75" x14ac:dyDescent="0.25">
      <c r="A31" s="3"/>
      <c r="B31" s="28" t="s">
        <v>26</v>
      </c>
      <c r="C31" s="124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6"/>
    </row>
    <row r="32" spans="1:19" ht="15.75" x14ac:dyDescent="0.25">
      <c r="A32" s="3">
        <v>11</v>
      </c>
      <c r="B32" s="7" t="s">
        <v>27</v>
      </c>
      <c r="C32" s="82">
        <v>14</v>
      </c>
      <c r="D32" s="73">
        <f t="shared" si="11"/>
        <v>14</v>
      </c>
      <c r="E32" s="74">
        <f t="shared" si="20"/>
        <v>100</v>
      </c>
      <c r="F32" s="72">
        <v>5</v>
      </c>
      <c r="G32" s="74">
        <f t="shared" si="12"/>
        <v>35.714285714285715</v>
      </c>
      <c r="H32" s="72">
        <v>5</v>
      </c>
      <c r="I32" s="87">
        <f t="shared" si="13"/>
        <v>35.714285714285715</v>
      </c>
      <c r="J32" s="72">
        <v>2</v>
      </c>
      <c r="K32" s="74">
        <f t="shared" si="14"/>
        <v>14.285714285714286</v>
      </c>
      <c r="L32" s="72">
        <v>2</v>
      </c>
      <c r="M32" s="74">
        <f t="shared" si="15"/>
        <v>14.285714285714286</v>
      </c>
      <c r="N32" s="74">
        <f t="shared" si="16"/>
        <v>85.714285714285708</v>
      </c>
      <c r="O32" s="18">
        <f t="shared" si="17"/>
        <v>71.428571428571431</v>
      </c>
      <c r="P32" s="18">
        <f t="shared" si="18"/>
        <v>3.9285714285714284</v>
      </c>
      <c r="Q32" s="18">
        <f t="shared" si="19"/>
        <v>66</v>
      </c>
    </row>
    <row r="33" spans="1:17" ht="15.75" x14ac:dyDescent="0.25">
      <c r="A33" s="3">
        <v>12</v>
      </c>
      <c r="B33" s="7" t="s">
        <v>28</v>
      </c>
      <c r="C33" s="82">
        <v>2</v>
      </c>
      <c r="D33" s="73">
        <f t="shared" si="11"/>
        <v>2</v>
      </c>
      <c r="E33" s="74">
        <f t="shared" si="20"/>
        <v>100</v>
      </c>
      <c r="F33" s="72">
        <v>1</v>
      </c>
      <c r="G33" s="74">
        <f t="shared" si="12"/>
        <v>50</v>
      </c>
      <c r="H33" s="72">
        <v>1</v>
      </c>
      <c r="I33" s="87">
        <f t="shared" si="13"/>
        <v>50</v>
      </c>
      <c r="J33" s="72"/>
      <c r="K33" s="74">
        <f t="shared" si="14"/>
        <v>0</v>
      </c>
      <c r="L33" s="72"/>
      <c r="M33" s="74">
        <f t="shared" si="15"/>
        <v>0</v>
      </c>
      <c r="N33" s="74">
        <f t="shared" si="16"/>
        <v>100</v>
      </c>
      <c r="O33" s="18">
        <f t="shared" si="17"/>
        <v>100</v>
      </c>
      <c r="P33" s="18">
        <f t="shared" si="18"/>
        <v>4.5</v>
      </c>
      <c r="Q33" s="18">
        <f t="shared" si="19"/>
        <v>82</v>
      </c>
    </row>
    <row r="34" spans="1:17" ht="15.75" x14ac:dyDescent="0.25">
      <c r="A34" s="3">
        <v>13</v>
      </c>
      <c r="B34" s="7" t="s">
        <v>29</v>
      </c>
      <c r="C34" s="82">
        <v>3</v>
      </c>
      <c r="D34" s="73">
        <f t="shared" si="11"/>
        <v>2</v>
      </c>
      <c r="E34" s="74">
        <f t="shared" si="20"/>
        <v>66.666666666666671</v>
      </c>
      <c r="F34" s="72">
        <v>1</v>
      </c>
      <c r="G34" s="74">
        <f t="shared" si="12"/>
        <v>50</v>
      </c>
      <c r="H34" s="72"/>
      <c r="I34" s="87">
        <f t="shared" si="13"/>
        <v>0</v>
      </c>
      <c r="J34" s="72">
        <v>1</v>
      </c>
      <c r="K34" s="74">
        <f t="shared" si="14"/>
        <v>50</v>
      </c>
      <c r="L34" s="72"/>
      <c r="M34" s="74">
        <f t="shared" si="15"/>
        <v>0</v>
      </c>
      <c r="N34" s="74">
        <f t="shared" si="16"/>
        <v>100</v>
      </c>
      <c r="O34" s="18">
        <f t="shared" si="17"/>
        <v>50</v>
      </c>
      <c r="P34" s="18">
        <f t="shared" si="18"/>
        <v>4</v>
      </c>
      <c r="Q34" s="18">
        <f t="shared" si="19"/>
        <v>68</v>
      </c>
    </row>
    <row r="35" spans="1:17" ht="15.75" x14ac:dyDescent="0.25">
      <c r="A35" s="3">
        <v>14</v>
      </c>
      <c r="B35" s="7" t="s">
        <v>30</v>
      </c>
      <c r="C35" s="82">
        <v>5</v>
      </c>
      <c r="D35" s="73">
        <f t="shared" si="11"/>
        <v>3</v>
      </c>
      <c r="E35" s="74">
        <f t="shared" si="20"/>
        <v>60</v>
      </c>
      <c r="F35" s="72">
        <v>2</v>
      </c>
      <c r="G35" s="74">
        <f t="shared" si="12"/>
        <v>66.666666666666671</v>
      </c>
      <c r="H35" s="72">
        <v>1</v>
      </c>
      <c r="I35" s="87">
        <f t="shared" si="13"/>
        <v>33.333333333333336</v>
      </c>
      <c r="J35" s="72"/>
      <c r="K35" s="74">
        <f t="shared" si="14"/>
        <v>0</v>
      </c>
      <c r="L35" s="72"/>
      <c r="M35" s="74">
        <f t="shared" si="15"/>
        <v>0</v>
      </c>
      <c r="N35" s="74">
        <f t="shared" si="16"/>
        <v>100</v>
      </c>
      <c r="O35" s="18">
        <f t="shared" si="17"/>
        <v>100</v>
      </c>
      <c r="P35" s="18">
        <f t="shared" si="18"/>
        <v>4.666666666666667</v>
      </c>
      <c r="Q35" s="18">
        <f t="shared" si="19"/>
        <v>88</v>
      </c>
    </row>
    <row r="36" spans="1:17" ht="15.75" x14ac:dyDescent="0.25">
      <c r="A36" s="3">
        <v>15</v>
      </c>
      <c r="B36" s="7" t="s">
        <v>31</v>
      </c>
      <c r="C36" s="82">
        <v>2</v>
      </c>
      <c r="D36" s="73">
        <f t="shared" si="11"/>
        <v>2</v>
      </c>
      <c r="E36" s="74">
        <f t="shared" si="20"/>
        <v>100</v>
      </c>
      <c r="F36" s="72"/>
      <c r="G36" s="74">
        <f t="shared" si="12"/>
        <v>0</v>
      </c>
      <c r="H36" s="72">
        <v>2</v>
      </c>
      <c r="I36" s="87">
        <f t="shared" si="13"/>
        <v>100</v>
      </c>
      <c r="J36" s="72"/>
      <c r="K36" s="74">
        <f t="shared" si="14"/>
        <v>0</v>
      </c>
      <c r="L36" s="72"/>
      <c r="M36" s="74">
        <f t="shared" si="15"/>
        <v>0</v>
      </c>
      <c r="N36" s="74">
        <f t="shared" si="16"/>
        <v>100</v>
      </c>
      <c r="O36" s="18">
        <f t="shared" si="17"/>
        <v>100</v>
      </c>
      <c r="P36" s="18">
        <f t="shared" si="18"/>
        <v>4</v>
      </c>
      <c r="Q36" s="18">
        <f t="shared" si="19"/>
        <v>64</v>
      </c>
    </row>
    <row r="37" spans="1:17" ht="15.75" x14ac:dyDescent="0.25">
      <c r="A37" s="3">
        <v>16</v>
      </c>
      <c r="B37" s="7" t="s">
        <v>32</v>
      </c>
      <c r="C37" s="82">
        <v>1</v>
      </c>
      <c r="D37" s="73">
        <f t="shared" si="11"/>
        <v>1</v>
      </c>
      <c r="E37" s="74">
        <f t="shared" si="20"/>
        <v>100</v>
      </c>
      <c r="F37" s="72"/>
      <c r="G37" s="74">
        <f t="shared" si="12"/>
        <v>0</v>
      </c>
      <c r="H37" s="72"/>
      <c r="I37" s="87">
        <f t="shared" si="13"/>
        <v>0</v>
      </c>
      <c r="J37" s="72">
        <v>1</v>
      </c>
      <c r="K37" s="74">
        <f t="shared" si="14"/>
        <v>100</v>
      </c>
      <c r="L37" s="72"/>
      <c r="M37" s="74">
        <f t="shared" si="15"/>
        <v>0</v>
      </c>
      <c r="N37" s="74">
        <f t="shared" si="16"/>
        <v>100</v>
      </c>
      <c r="O37" s="18">
        <f t="shared" si="17"/>
        <v>0</v>
      </c>
      <c r="P37" s="18">
        <f t="shared" si="18"/>
        <v>3</v>
      </c>
      <c r="Q37" s="18">
        <f t="shared" si="19"/>
        <v>36</v>
      </c>
    </row>
    <row r="38" spans="1:17" ht="16.5" thickBot="1" x14ac:dyDescent="0.3">
      <c r="A38" s="3">
        <v>17</v>
      </c>
      <c r="B38" s="7" t="s">
        <v>33</v>
      </c>
      <c r="C38" s="82">
        <v>3</v>
      </c>
      <c r="D38" s="73">
        <f t="shared" si="11"/>
        <v>3</v>
      </c>
      <c r="E38" s="74">
        <f t="shared" si="20"/>
        <v>100</v>
      </c>
      <c r="F38" s="72">
        <v>1</v>
      </c>
      <c r="G38" s="74">
        <f t="shared" si="12"/>
        <v>33.333333333333336</v>
      </c>
      <c r="H38" s="72">
        <v>1</v>
      </c>
      <c r="I38" s="87">
        <f t="shared" si="13"/>
        <v>33.333333333333336</v>
      </c>
      <c r="J38" s="72">
        <v>1</v>
      </c>
      <c r="K38" s="74">
        <f t="shared" si="14"/>
        <v>33.333333333333336</v>
      </c>
      <c r="L38" s="72"/>
      <c r="M38" s="74">
        <f t="shared" si="15"/>
        <v>0</v>
      </c>
      <c r="N38" s="74">
        <f t="shared" si="16"/>
        <v>100</v>
      </c>
      <c r="O38" s="18">
        <f t="shared" si="17"/>
        <v>66.666666666666671</v>
      </c>
      <c r="P38" s="18">
        <f t="shared" si="18"/>
        <v>4</v>
      </c>
      <c r="Q38" s="18">
        <f t="shared" si="19"/>
        <v>66.666666666666671</v>
      </c>
    </row>
    <row r="39" spans="1:17" ht="16.5" thickBot="1" x14ac:dyDescent="0.3">
      <c r="A39" s="39"/>
      <c r="B39" s="23" t="s">
        <v>9</v>
      </c>
      <c r="C39" s="88">
        <f>SUM(C32:C38)</f>
        <v>30</v>
      </c>
      <c r="D39" s="89">
        <f t="shared" si="11"/>
        <v>27</v>
      </c>
      <c r="E39" s="78">
        <f t="shared" si="20"/>
        <v>90</v>
      </c>
      <c r="F39" s="79">
        <f>SUM(F32:F38)</f>
        <v>10</v>
      </c>
      <c r="G39" s="78">
        <f t="shared" si="12"/>
        <v>37.037037037037038</v>
      </c>
      <c r="H39" s="79">
        <f>SUM(H32:H38)</f>
        <v>10</v>
      </c>
      <c r="I39" s="80">
        <f t="shared" si="13"/>
        <v>37.037037037037038</v>
      </c>
      <c r="J39" s="79">
        <f>SUM(J32:J38)</f>
        <v>5</v>
      </c>
      <c r="K39" s="78">
        <f t="shared" si="14"/>
        <v>18.518518518518519</v>
      </c>
      <c r="L39" s="79">
        <f>SUM(L32:L38)</f>
        <v>2</v>
      </c>
      <c r="M39" s="78">
        <f t="shared" si="15"/>
        <v>7.4074074074074074</v>
      </c>
      <c r="N39" s="78">
        <f t="shared" si="16"/>
        <v>92.592592592592595</v>
      </c>
      <c r="O39" s="81">
        <f t="shared" si="17"/>
        <v>74.074074074074076</v>
      </c>
      <c r="P39" s="81">
        <f t="shared" si="18"/>
        <v>4.0370370370370372</v>
      </c>
      <c r="Q39" s="27">
        <f t="shared" si="19"/>
        <v>68.592592592592595</v>
      </c>
    </row>
    <row r="40" spans="1:17" ht="15.75" x14ac:dyDescent="0.25">
      <c r="A40" s="3"/>
      <c r="B40" s="33" t="s">
        <v>34</v>
      </c>
      <c r="C40" s="124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6"/>
    </row>
    <row r="41" spans="1:17" ht="18" customHeight="1" x14ac:dyDescent="0.25">
      <c r="A41" s="3">
        <v>18</v>
      </c>
      <c r="B41" s="8" t="s">
        <v>35</v>
      </c>
      <c r="C41" s="82">
        <v>12</v>
      </c>
      <c r="D41" s="73">
        <f t="shared" si="11"/>
        <v>12</v>
      </c>
      <c r="E41" s="74">
        <f t="shared" si="20"/>
        <v>100</v>
      </c>
      <c r="F41" s="72">
        <v>4</v>
      </c>
      <c r="G41" s="74">
        <f t="shared" si="12"/>
        <v>33.333333333333336</v>
      </c>
      <c r="H41" s="72">
        <v>5</v>
      </c>
      <c r="I41" s="87">
        <f t="shared" si="13"/>
        <v>41.666666666666664</v>
      </c>
      <c r="J41" s="72">
        <v>3</v>
      </c>
      <c r="K41" s="74">
        <f t="shared" si="14"/>
        <v>25</v>
      </c>
      <c r="L41" s="72"/>
      <c r="M41" s="74">
        <f t="shared" si="15"/>
        <v>0</v>
      </c>
      <c r="N41" s="74">
        <f t="shared" si="16"/>
        <v>100</v>
      </c>
      <c r="O41" s="18">
        <f t="shared" si="17"/>
        <v>75</v>
      </c>
      <c r="P41" s="18">
        <f t="shared" si="18"/>
        <v>4.083333333333333</v>
      </c>
      <c r="Q41" s="18">
        <f t="shared" si="19"/>
        <v>69</v>
      </c>
    </row>
    <row r="42" spans="1:17" ht="18" customHeight="1" x14ac:dyDescent="0.25">
      <c r="A42" s="3">
        <v>19</v>
      </c>
      <c r="B42" s="8" t="s">
        <v>36</v>
      </c>
      <c r="C42" s="82">
        <v>2</v>
      </c>
      <c r="D42" s="73">
        <f t="shared" si="11"/>
        <v>2</v>
      </c>
      <c r="E42" s="74">
        <f t="shared" si="20"/>
        <v>100</v>
      </c>
      <c r="F42" s="72">
        <v>1</v>
      </c>
      <c r="G42" s="74">
        <f t="shared" si="12"/>
        <v>50</v>
      </c>
      <c r="H42" s="72"/>
      <c r="I42" s="87">
        <f t="shared" si="13"/>
        <v>0</v>
      </c>
      <c r="J42" s="72">
        <v>1</v>
      </c>
      <c r="K42" s="74">
        <f t="shared" si="14"/>
        <v>50</v>
      </c>
      <c r="L42" s="72"/>
      <c r="M42" s="74">
        <f t="shared" si="15"/>
        <v>0</v>
      </c>
      <c r="N42" s="74">
        <f t="shared" si="16"/>
        <v>100</v>
      </c>
      <c r="O42" s="18">
        <f t="shared" si="17"/>
        <v>50</v>
      </c>
      <c r="P42" s="18">
        <f t="shared" si="18"/>
        <v>4</v>
      </c>
      <c r="Q42" s="18">
        <f t="shared" si="19"/>
        <v>68</v>
      </c>
    </row>
    <row r="43" spans="1:17" ht="18" customHeight="1" x14ac:dyDescent="0.25">
      <c r="A43" s="3">
        <v>20</v>
      </c>
      <c r="B43" s="8" t="s">
        <v>37</v>
      </c>
      <c r="C43" s="82">
        <v>6</v>
      </c>
      <c r="D43" s="73">
        <f t="shared" si="11"/>
        <v>6</v>
      </c>
      <c r="E43" s="74">
        <f t="shared" si="20"/>
        <v>100</v>
      </c>
      <c r="F43" s="72">
        <v>2</v>
      </c>
      <c r="G43" s="74">
        <f t="shared" si="12"/>
        <v>33.333333333333336</v>
      </c>
      <c r="H43" s="72">
        <v>2</v>
      </c>
      <c r="I43" s="87">
        <f t="shared" si="13"/>
        <v>33.333333333333336</v>
      </c>
      <c r="J43" s="72">
        <v>2</v>
      </c>
      <c r="K43" s="74">
        <f t="shared" si="14"/>
        <v>33.333333333333336</v>
      </c>
      <c r="L43" s="72"/>
      <c r="M43" s="74">
        <f t="shared" si="15"/>
        <v>0</v>
      </c>
      <c r="N43" s="74">
        <f t="shared" si="16"/>
        <v>100</v>
      </c>
      <c r="O43" s="18">
        <f t="shared" si="17"/>
        <v>66.666666666666671</v>
      </c>
      <c r="P43" s="18">
        <f t="shared" si="18"/>
        <v>4</v>
      </c>
      <c r="Q43" s="18">
        <f t="shared" si="19"/>
        <v>66.666666666666671</v>
      </c>
    </row>
    <row r="44" spans="1:17" ht="15.75" x14ac:dyDescent="0.25">
      <c r="A44" s="3">
        <v>21</v>
      </c>
      <c r="B44" s="8" t="s">
        <v>38</v>
      </c>
      <c r="C44" s="82">
        <v>12</v>
      </c>
      <c r="D44" s="73">
        <f t="shared" si="11"/>
        <v>12</v>
      </c>
      <c r="E44" s="74">
        <f t="shared" si="20"/>
        <v>100</v>
      </c>
      <c r="F44" s="72">
        <v>3</v>
      </c>
      <c r="G44" s="74">
        <f t="shared" si="12"/>
        <v>25</v>
      </c>
      <c r="H44" s="72">
        <v>4</v>
      </c>
      <c r="I44" s="87">
        <f t="shared" si="13"/>
        <v>33.333333333333336</v>
      </c>
      <c r="J44" s="72">
        <v>5</v>
      </c>
      <c r="K44" s="74">
        <f t="shared" si="14"/>
        <v>41.666666666666664</v>
      </c>
      <c r="L44" s="72"/>
      <c r="M44" s="74">
        <f t="shared" si="15"/>
        <v>0</v>
      </c>
      <c r="N44" s="74">
        <f t="shared" si="16"/>
        <v>100</v>
      </c>
      <c r="O44" s="18">
        <f t="shared" si="17"/>
        <v>58.333333333333336</v>
      </c>
      <c r="P44" s="18">
        <f t="shared" si="18"/>
        <v>3.8333333333333335</v>
      </c>
      <c r="Q44" s="18">
        <f t="shared" si="19"/>
        <v>61.333333333333336</v>
      </c>
    </row>
    <row r="45" spans="1:17" ht="18" customHeight="1" x14ac:dyDescent="0.25">
      <c r="A45" s="3">
        <v>22</v>
      </c>
      <c r="B45" s="8" t="s">
        <v>39</v>
      </c>
      <c r="C45" s="82">
        <v>6</v>
      </c>
      <c r="D45" s="73">
        <f t="shared" si="11"/>
        <v>6</v>
      </c>
      <c r="E45" s="74">
        <f t="shared" si="20"/>
        <v>100</v>
      </c>
      <c r="F45" s="72">
        <v>2</v>
      </c>
      <c r="G45" s="74">
        <f t="shared" si="12"/>
        <v>33.333333333333336</v>
      </c>
      <c r="H45" s="72">
        <v>2</v>
      </c>
      <c r="I45" s="87">
        <f t="shared" si="13"/>
        <v>33.333333333333336</v>
      </c>
      <c r="J45" s="72">
        <v>2</v>
      </c>
      <c r="K45" s="74">
        <f t="shared" si="14"/>
        <v>33.333333333333336</v>
      </c>
      <c r="L45" s="72"/>
      <c r="M45" s="74">
        <f t="shared" si="15"/>
        <v>0</v>
      </c>
      <c r="N45" s="74">
        <f t="shared" si="16"/>
        <v>100</v>
      </c>
      <c r="O45" s="18">
        <f t="shared" si="17"/>
        <v>66.666666666666671</v>
      </c>
      <c r="P45" s="18">
        <f t="shared" si="18"/>
        <v>4</v>
      </c>
      <c r="Q45" s="18">
        <f t="shared" si="19"/>
        <v>66.666666666666671</v>
      </c>
    </row>
    <row r="46" spans="1:17" ht="18" customHeight="1" thickBot="1" x14ac:dyDescent="0.3">
      <c r="A46" s="3">
        <v>23</v>
      </c>
      <c r="B46" s="8" t="s">
        <v>40</v>
      </c>
      <c r="C46" s="82">
        <v>2</v>
      </c>
      <c r="D46" s="73">
        <f t="shared" si="11"/>
        <v>2</v>
      </c>
      <c r="E46" s="74">
        <f t="shared" si="20"/>
        <v>100</v>
      </c>
      <c r="F46" s="72"/>
      <c r="G46" s="74">
        <f t="shared" si="12"/>
        <v>0</v>
      </c>
      <c r="H46" s="72">
        <v>2</v>
      </c>
      <c r="I46" s="87">
        <f t="shared" si="13"/>
        <v>100</v>
      </c>
      <c r="J46" s="72"/>
      <c r="K46" s="74">
        <f t="shared" si="14"/>
        <v>0</v>
      </c>
      <c r="L46" s="72"/>
      <c r="M46" s="74">
        <f t="shared" si="15"/>
        <v>0</v>
      </c>
      <c r="N46" s="74">
        <f t="shared" si="16"/>
        <v>100</v>
      </c>
      <c r="O46" s="18">
        <f t="shared" si="17"/>
        <v>100</v>
      </c>
      <c r="P46" s="18">
        <f t="shared" si="18"/>
        <v>4</v>
      </c>
      <c r="Q46" s="18">
        <f t="shared" si="19"/>
        <v>64</v>
      </c>
    </row>
    <row r="47" spans="1:17" ht="16.5" thickBot="1" x14ac:dyDescent="0.3">
      <c r="A47" s="39"/>
      <c r="B47" s="23" t="s">
        <v>9</v>
      </c>
      <c r="C47" s="88">
        <f>SUM(C41:C46)</f>
        <v>40</v>
      </c>
      <c r="D47" s="89">
        <f t="shared" si="11"/>
        <v>40</v>
      </c>
      <c r="E47" s="78">
        <f t="shared" si="20"/>
        <v>100</v>
      </c>
      <c r="F47" s="79">
        <f>SUM(F41:F46)</f>
        <v>12</v>
      </c>
      <c r="G47" s="78">
        <f t="shared" si="12"/>
        <v>30</v>
      </c>
      <c r="H47" s="79">
        <f>SUM(H41:H46)</f>
        <v>15</v>
      </c>
      <c r="I47" s="80">
        <f t="shared" si="13"/>
        <v>37.5</v>
      </c>
      <c r="J47" s="79">
        <f>SUM(J41:J46)</f>
        <v>13</v>
      </c>
      <c r="K47" s="78">
        <f t="shared" si="14"/>
        <v>32.5</v>
      </c>
      <c r="L47" s="79">
        <f>SUM(L41:L46)</f>
        <v>0</v>
      </c>
      <c r="M47" s="78">
        <f t="shared" si="15"/>
        <v>0</v>
      </c>
      <c r="N47" s="78">
        <f t="shared" si="16"/>
        <v>100</v>
      </c>
      <c r="O47" s="81">
        <f t="shared" si="17"/>
        <v>67.5</v>
      </c>
      <c r="P47" s="81">
        <f t="shared" si="18"/>
        <v>3.9750000000000001</v>
      </c>
      <c r="Q47" s="27">
        <f t="shared" si="19"/>
        <v>65.7</v>
      </c>
    </row>
    <row r="48" spans="1:17" ht="15.75" x14ac:dyDescent="0.25">
      <c r="A48" s="3"/>
      <c r="B48" s="40" t="s">
        <v>41</v>
      </c>
      <c r="C48" s="124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6"/>
    </row>
    <row r="49" spans="1:18" ht="16.5" thickBot="1" x14ac:dyDescent="0.3">
      <c r="A49" s="3">
        <v>24</v>
      </c>
      <c r="B49" s="7" t="s">
        <v>42</v>
      </c>
      <c r="C49" s="82">
        <v>6</v>
      </c>
      <c r="D49" s="73">
        <f t="shared" si="11"/>
        <v>6</v>
      </c>
      <c r="E49" s="74">
        <f t="shared" si="20"/>
        <v>100</v>
      </c>
      <c r="F49" s="72">
        <v>2</v>
      </c>
      <c r="G49" s="74">
        <f t="shared" si="12"/>
        <v>33.333333333333336</v>
      </c>
      <c r="H49" s="72">
        <v>4</v>
      </c>
      <c r="I49" s="87">
        <f t="shared" si="13"/>
        <v>66.666666666666671</v>
      </c>
      <c r="J49" s="72"/>
      <c r="K49" s="74">
        <f t="shared" si="14"/>
        <v>0</v>
      </c>
      <c r="L49" s="72"/>
      <c r="M49" s="74">
        <f t="shared" si="15"/>
        <v>0</v>
      </c>
      <c r="N49" s="74">
        <f t="shared" si="16"/>
        <v>100</v>
      </c>
      <c r="O49" s="18">
        <f t="shared" si="17"/>
        <v>100</v>
      </c>
      <c r="P49" s="18">
        <f t="shared" si="18"/>
        <v>4.333333333333333</v>
      </c>
      <c r="Q49" s="18">
        <f t="shared" si="19"/>
        <v>76</v>
      </c>
      <c r="R49" s="102"/>
    </row>
    <row r="50" spans="1:18" ht="16.5" thickBot="1" x14ac:dyDescent="0.3">
      <c r="A50" s="39"/>
      <c r="B50" s="23" t="s">
        <v>9</v>
      </c>
      <c r="C50" s="88">
        <f>SUM(C49:C49)</f>
        <v>6</v>
      </c>
      <c r="D50" s="89">
        <f t="shared" ref="D50:D54" si="21">F50+H50+J50+L50</f>
        <v>6</v>
      </c>
      <c r="E50" s="78">
        <f t="shared" ref="E50:E55" si="22">D50*100/C50</f>
        <v>100</v>
      </c>
      <c r="F50" s="79">
        <f>SUM(F49:F49)</f>
        <v>2</v>
      </c>
      <c r="G50" s="78">
        <f t="shared" ref="G50:G55" si="23">F50*100/D50</f>
        <v>33.333333333333336</v>
      </c>
      <c r="H50" s="79">
        <f>SUM(H49:H49)</f>
        <v>4</v>
      </c>
      <c r="I50" s="80">
        <f t="shared" ref="I50:I55" si="24">H50*100/D50</f>
        <v>66.666666666666671</v>
      </c>
      <c r="J50" s="79">
        <f>SUM(J49:J49)</f>
        <v>0</v>
      </c>
      <c r="K50" s="78">
        <f t="shared" ref="K50:K55" si="25">J50*100/D50</f>
        <v>0</v>
      </c>
      <c r="L50" s="79">
        <f>SUM(L49:L49)</f>
        <v>0</v>
      </c>
      <c r="M50" s="78">
        <f t="shared" ref="M50:M55" si="26">L50*100/D50</f>
        <v>0</v>
      </c>
      <c r="N50" s="78">
        <f t="shared" ref="N50:N55" si="27">(F50+H50+J50)*100/D50</f>
        <v>100</v>
      </c>
      <c r="O50" s="81">
        <f t="shared" ref="O50:O55" si="28">(F50+H50)*100/D50</f>
        <v>100</v>
      </c>
      <c r="P50" s="81">
        <f t="shared" ref="P50:P55" si="29">(F50*5+H50*4+J50*3+L50*2)/D50</f>
        <v>4.333333333333333</v>
      </c>
      <c r="Q50" s="27">
        <f t="shared" ref="Q50:Q55" si="30">(F50*100+H50*64+J50*36+L50*16)/D50</f>
        <v>76</v>
      </c>
    </row>
    <row r="51" spans="1:18" ht="15.75" x14ac:dyDescent="0.25">
      <c r="A51" s="3"/>
      <c r="B51" s="33" t="s">
        <v>43</v>
      </c>
      <c r="C51" s="124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6"/>
    </row>
    <row r="52" spans="1:18" ht="31.5" x14ac:dyDescent="0.25">
      <c r="A52" s="3">
        <v>25</v>
      </c>
      <c r="B52" s="9" t="s">
        <v>44</v>
      </c>
      <c r="C52" s="82">
        <v>20</v>
      </c>
      <c r="D52" s="73">
        <f t="shared" si="21"/>
        <v>16</v>
      </c>
      <c r="E52" s="74">
        <f t="shared" si="22"/>
        <v>80</v>
      </c>
      <c r="F52" s="72">
        <v>6</v>
      </c>
      <c r="G52" s="74">
        <f t="shared" si="23"/>
        <v>37.5</v>
      </c>
      <c r="H52" s="72">
        <v>10</v>
      </c>
      <c r="I52" s="87">
        <f t="shared" si="24"/>
        <v>62.5</v>
      </c>
      <c r="J52" s="72"/>
      <c r="K52" s="74">
        <f t="shared" si="25"/>
        <v>0</v>
      </c>
      <c r="L52" s="72"/>
      <c r="M52" s="74">
        <f t="shared" si="26"/>
        <v>0</v>
      </c>
      <c r="N52" s="74">
        <f t="shared" si="27"/>
        <v>100</v>
      </c>
      <c r="O52" s="18">
        <f t="shared" si="28"/>
        <v>100</v>
      </c>
      <c r="P52" s="18">
        <f t="shared" si="29"/>
        <v>4.375</v>
      </c>
      <c r="Q52" s="18">
        <f t="shared" si="30"/>
        <v>77.5</v>
      </c>
    </row>
    <row r="53" spans="1:18" ht="32.25" thickBot="1" x14ac:dyDescent="0.3">
      <c r="A53" s="3">
        <v>26</v>
      </c>
      <c r="B53" s="9" t="s">
        <v>45</v>
      </c>
      <c r="C53" s="82">
        <v>3</v>
      </c>
      <c r="D53" s="73">
        <f t="shared" si="21"/>
        <v>2</v>
      </c>
      <c r="E53" s="74">
        <f t="shared" si="22"/>
        <v>66.666666666666671</v>
      </c>
      <c r="F53" s="72">
        <v>1</v>
      </c>
      <c r="G53" s="74">
        <f t="shared" si="23"/>
        <v>50</v>
      </c>
      <c r="H53" s="72">
        <v>1</v>
      </c>
      <c r="I53" s="87">
        <f t="shared" si="24"/>
        <v>50</v>
      </c>
      <c r="J53" s="72"/>
      <c r="K53" s="74">
        <f t="shared" si="25"/>
        <v>0</v>
      </c>
      <c r="L53" s="72"/>
      <c r="M53" s="74">
        <f t="shared" si="26"/>
        <v>0</v>
      </c>
      <c r="N53" s="74">
        <f t="shared" si="27"/>
        <v>100</v>
      </c>
      <c r="O53" s="18">
        <f t="shared" si="28"/>
        <v>100</v>
      </c>
      <c r="P53" s="18">
        <f t="shared" si="29"/>
        <v>4.5</v>
      </c>
      <c r="Q53" s="18">
        <f t="shared" si="30"/>
        <v>82</v>
      </c>
    </row>
    <row r="54" spans="1:18" ht="15.75" x14ac:dyDescent="0.25">
      <c r="A54" s="39"/>
      <c r="B54" s="41" t="s">
        <v>9</v>
      </c>
      <c r="C54" s="90">
        <f>SUM(C52:C53)</f>
        <v>23</v>
      </c>
      <c r="D54" s="91">
        <f t="shared" si="21"/>
        <v>18</v>
      </c>
      <c r="E54" s="92">
        <f t="shared" si="22"/>
        <v>78.260869565217391</v>
      </c>
      <c r="F54" s="93">
        <f>SUM(F52:F53)</f>
        <v>7</v>
      </c>
      <c r="G54" s="92">
        <f t="shared" si="23"/>
        <v>38.888888888888886</v>
      </c>
      <c r="H54" s="93">
        <f>SUM(H52:H53)</f>
        <v>11</v>
      </c>
      <c r="I54" s="94">
        <f t="shared" si="24"/>
        <v>61.111111111111114</v>
      </c>
      <c r="J54" s="93">
        <f>SUM(J52:J53)</f>
        <v>0</v>
      </c>
      <c r="K54" s="92">
        <f t="shared" si="25"/>
        <v>0</v>
      </c>
      <c r="L54" s="93">
        <f>SUM(L52:L53)</f>
        <v>0</v>
      </c>
      <c r="M54" s="92">
        <f t="shared" si="26"/>
        <v>0</v>
      </c>
      <c r="N54" s="92">
        <f t="shared" si="27"/>
        <v>100</v>
      </c>
      <c r="O54" s="95">
        <f t="shared" si="28"/>
        <v>100</v>
      </c>
      <c r="P54" s="95">
        <f t="shared" si="29"/>
        <v>4.3888888888888893</v>
      </c>
      <c r="Q54" s="42">
        <f t="shared" si="30"/>
        <v>78</v>
      </c>
    </row>
    <row r="55" spans="1:18" ht="16.5" thickBot="1" x14ac:dyDescent="0.3">
      <c r="A55" s="39"/>
      <c r="B55" s="43" t="s">
        <v>46</v>
      </c>
      <c r="C55" s="96">
        <f>C11+C14+C17+C21+C30+C39+C47+C50+C54</f>
        <v>224</v>
      </c>
      <c r="D55" s="97">
        <f>D11+D14+D17+D21+D30+D39+D47+D50+D54</f>
        <v>212</v>
      </c>
      <c r="E55" s="98">
        <f t="shared" si="22"/>
        <v>94.642857142857139</v>
      </c>
      <c r="F55" s="99">
        <f>F11+F14+F17+F21+F30+F39+F47+F50+F54</f>
        <v>59</v>
      </c>
      <c r="G55" s="98">
        <f t="shared" si="23"/>
        <v>27.830188679245282</v>
      </c>
      <c r="H55" s="99">
        <f>H11+H14+H17+H21+H30+H39+H47+H50+H54</f>
        <v>92</v>
      </c>
      <c r="I55" s="100">
        <f t="shared" si="24"/>
        <v>43.39622641509434</v>
      </c>
      <c r="J55" s="99">
        <f>J11+J14+J17+J21+J30+J39+J47+J50+J54</f>
        <v>55</v>
      </c>
      <c r="K55" s="98">
        <f t="shared" si="25"/>
        <v>25.943396226415093</v>
      </c>
      <c r="L55" s="99">
        <f>L11+L14+L17+L21+L30+L39+L47+L50+L54</f>
        <v>6</v>
      </c>
      <c r="M55" s="98">
        <f t="shared" si="26"/>
        <v>2.8301886792452828</v>
      </c>
      <c r="N55" s="98">
        <f t="shared" si="27"/>
        <v>97.169811320754718</v>
      </c>
      <c r="O55" s="101">
        <f t="shared" si="28"/>
        <v>71.226415094339629</v>
      </c>
      <c r="P55" s="101">
        <f t="shared" si="29"/>
        <v>3.9622641509433962</v>
      </c>
      <c r="Q55" s="44">
        <f t="shared" si="30"/>
        <v>65.396226415094333</v>
      </c>
    </row>
    <row r="59" spans="1:18" ht="15.75" x14ac:dyDescent="0.25">
      <c r="B59" s="114" t="s">
        <v>48</v>
      </c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</row>
    <row r="60" spans="1:18" ht="18.75" x14ac:dyDescent="0.25">
      <c r="B60" s="114" t="s">
        <v>10</v>
      </c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0"/>
    </row>
    <row r="62" spans="1:18" x14ac:dyDescent="0.25">
      <c r="A62" s="117"/>
      <c r="B62" s="110" t="s">
        <v>11</v>
      </c>
      <c r="C62" s="111" t="s">
        <v>0</v>
      </c>
      <c r="D62" s="106" t="s">
        <v>1</v>
      </c>
      <c r="E62" s="106"/>
      <c r="F62" s="106" t="s">
        <v>2</v>
      </c>
      <c r="G62" s="106"/>
      <c r="H62" s="106"/>
      <c r="I62" s="106"/>
      <c r="J62" s="106"/>
      <c r="K62" s="106"/>
      <c r="L62" s="106"/>
      <c r="M62" s="106"/>
      <c r="N62" s="104" t="s">
        <v>3</v>
      </c>
      <c r="O62" s="104" t="s">
        <v>4</v>
      </c>
      <c r="P62" s="104" t="s">
        <v>5</v>
      </c>
      <c r="Q62" s="105" t="s">
        <v>6</v>
      </c>
    </row>
    <row r="63" spans="1:18" x14ac:dyDescent="0.25">
      <c r="A63" s="118"/>
      <c r="B63" s="110"/>
      <c r="C63" s="11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4"/>
      <c r="O63" s="104"/>
      <c r="P63" s="104"/>
      <c r="Q63" s="105"/>
    </row>
    <row r="64" spans="1:18" ht="15.75" x14ac:dyDescent="0.25">
      <c r="A64" s="118"/>
      <c r="B64" s="110"/>
      <c r="C64" s="111"/>
      <c r="D64" s="106"/>
      <c r="E64" s="106"/>
      <c r="F64" s="106">
        <v>5</v>
      </c>
      <c r="G64" s="106"/>
      <c r="H64" s="106">
        <v>4</v>
      </c>
      <c r="I64" s="106"/>
      <c r="J64" s="106">
        <v>3</v>
      </c>
      <c r="K64" s="106"/>
      <c r="L64" s="106">
        <v>2</v>
      </c>
      <c r="M64" s="106"/>
      <c r="N64" s="104"/>
      <c r="O64" s="104"/>
      <c r="P64" s="104"/>
      <c r="Q64" s="105"/>
    </row>
    <row r="65" spans="1:17" ht="15.75" x14ac:dyDescent="0.25">
      <c r="A65" s="119"/>
      <c r="B65" s="110"/>
      <c r="C65" s="111"/>
      <c r="D65" s="52" t="s">
        <v>7</v>
      </c>
      <c r="E65" s="52" t="s">
        <v>8</v>
      </c>
      <c r="F65" s="52" t="s">
        <v>7</v>
      </c>
      <c r="G65" s="52" t="s">
        <v>8</v>
      </c>
      <c r="H65" s="52" t="s">
        <v>7</v>
      </c>
      <c r="I65" s="52" t="s">
        <v>8</v>
      </c>
      <c r="J65" s="52" t="s">
        <v>7</v>
      </c>
      <c r="K65" s="52" t="s">
        <v>8</v>
      </c>
      <c r="L65" s="52" t="s">
        <v>7</v>
      </c>
      <c r="M65" s="52" t="s">
        <v>8</v>
      </c>
      <c r="N65" s="104"/>
      <c r="O65" s="104"/>
      <c r="P65" s="104"/>
      <c r="Q65" s="105"/>
    </row>
    <row r="66" spans="1:17" ht="15.75" x14ac:dyDescent="0.25">
      <c r="A66" s="56">
        <v>1</v>
      </c>
      <c r="B66" s="45" t="s">
        <v>49</v>
      </c>
      <c r="C66" s="103">
        <f>C11</f>
        <v>0</v>
      </c>
      <c r="D66" s="15">
        <f t="shared" ref="D66:D68" si="31">F66+H66+J66+L66</f>
        <v>0</v>
      </c>
      <c r="E66" s="16" t="e">
        <f t="shared" ref="E66" si="32">D66*100/C66</f>
        <v>#DIV/0!</v>
      </c>
      <c r="F66" s="103">
        <f>F11</f>
        <v>0</v>
      </c>
      <c r="G66" s="16" t="e">
        <f>F66*100/D66</f>
        <v>#DIV/0!</v>
      </c>
      <c r="H66" s="103">
        <f>H11</f>
        <v>0</v>
      </c>
      <c r="I66" s="16" t="e">
        <f>H66*100/D66</f>
        <v>#DIV/0!</v>
      </c>
      <c r="J66" s="103">
        <f>J11</f>
        <v>0</v>
      </c>
      <c r="K66" s="16" t="e">
        <f>J66*100/D66</f>
        <v>#DIV/0!</v>
      </c>
      <c r="L66" s="103">
        <f>L11</f>
        <v>0</v>
      </c>
      <c r="M66" s="16" t="e">
        <f>L66*100/D66</f>
        <v>#DIV/0!</v>
      </c>
      <c r="N66" s="16" t="e">
        <f>(F66+H66+J66)*100/D66</f>
        <v>#DIV/0!</v>
      </c>
      <c r="O66" s="17" t="e">
        <f>(F66+H66)*100/D66</f>
        <v>#DIV/0!</v>
      </c>
      <c r="P66" s="17" t="e">
        <f>(F66*5+H66*4+J66*3+L66*2)/D66</f>
        <v>#DIV/0!</v>
      </c>
      <c r="Q66" s="18" t="e">
        <f>(F66*100+H66*64+J66*36+L66*16)/D66</f>
        <v>#DIV/0!</v>
      </c>
    </row>
    <row r="67" spans="1:17" ht="31.5" x14ac:dyDescent="0.25">
      <c r="A67" s="4">
        <v>2</v>
      </c>
      <c r="B67" s="46" t="s">
        <v>50</v>
      </c>
      <c r="C67" s="103">
        <f>C14</f>
        <v>0</v>
      </c>
      <c r="D67" s="15">
        <f t="shared" si="31"/>
        <v>0</v>
      </c>
      <c r="E67" s="16" t="e">
        <f>D67*100/C67</f>
        <v>#DIV/0!</v>
      </c>
      <c r="F67" s="103">
        <f>F14</f>
        <v>0</v>
      </c>
      <c r="G67" s="16" t="e">
        <f t="shared" ref="G67:G75" si="33">F67*100/D67</f>
        <v>#DIV/0!</v>
      </c>
      <c r="H67" s="103">
        <f>H14</f>
        <v>0</v>
      </c>
      <c r="I67" s="16" t="e">
        <f t="shared" ref="I67:I75" si="34">H67*100/D67</f>
        <v>#DIV/0!</v>
      </c>
      <c r="J67" s="103">
        <f>J14</f>
        <v>0</v>
      </c>
      <c r="K67" s="16" t="e">
        <f t="shared" ref="K67:K68" si="35">J67*100/D67</f>
        <v>#DIV/0!</v>
      </c>
      <c r="L67" s="103">
        <f>L14</f>
        <v>0</v>
      </c>
      <c r="M67" s="16" t="e">
        <f t="shared" ref="M67:M75" si="36">L67*100/D67</f>
        <v>#DIV/0!</v>
      </c>
      <c r="N67" s="16" t="e">
        <f t="shared" ref="N67:N75" si="37">(F67+H67+J67)*100/D67</f>
        <v>#DIV/0!</v>
      </c>
      <c r="O67" s="17" t="e">
        <f t="shared" ref="O67:O75" si="38">(F67+H67)*100/D67</f>
        <v>#DIV/0!</v>
      </c>
      <c r="P67" s="17" t="e">
        <f t="shared" ref="P67:P75" si="39">(F67*5+H67*4+J67*3+L67*2)/D67</f>
        <v>#DIV/0!</v>
      </c>
      <c r="Q67" s="18" t="e">
        <f t="shared" ref="Q67:Q75" si="40">(F67*100+H67*64+J67*36+L67*16)/D67</f>
        <v>#DIV/0!</v>
      </c>
    </row>
    <row r="68" spans="1:17" ht="15.75" x14ac:dyDescent="0.25">
      <c r="A68" s="4">
        <v>3</v>
      </c>
      <c r="B68" s="47" t="s">
        <v>51</v>
      </c>
      <c r="C68" s="103">
        <f>C17</f>
        <v>20</v>
      </c>
      <c r="D68" s="15">
        <f t="shared" si="31"/>
        <v>20</v>
      </c>
      <c r="E68" s="16">
        <f t="shared" ref="E68:E75" si="41">D68*100/C68</f>
        <v>100</v>
      </c>
      <c r="F68" s="103">
        <f>F17</f>
        <v>8</v>
      </c>
      <c r="G68" s="16">
        <f t="shared" si="33"/>
        <v>40</v>
      </c>
      <c r="H68" s="103">
        <f>H17</f>
        <v>8</v>
      </c>
      <c r="I68" s="16">
        <f t="shared" si="34"/>
        <v>40</v>
      </c>
      <c r="J68" s="103">
        <f>J17</f>
        <v>4</v>
      </c>
      <c r="K68" s="16">
        <f t="shared" si="35"/>
        <v>20</v>
      </c>
      <c r="L68" s="103">
        <f>L17</f>
        <v>0</v>
      </c>
      <c r="M68" s="16">
        <f t="shared" si="36"/>
        <v>0</v>
      </c>
      <c r="N68" s="74">
        <f t="shared" si="37"/>
        <v>100</v>
      </c>
      <c r="O68" s="18">
        <f t="shared" si="38"/>
        <v>80</v>
      </c>
      <c r="P68" s="18">
        <f t="shared" si="39"/>
        <v>4.2</v>
      </c>
      <c r="Q68" s="18">
        <f t="shared" si="40"/>
        <v>72.8</v>
      </c>
    </row>
    <row r="69" spans="1:17" ht="15.75" x14ac:dyDescent="0.25">
      <c r="A69" s="4">
        <v>4</v>
      </c>
      <c r="B69" s="48" t="s">
        <v>52</v>
      </c>
      <c r="C69" s="103">
        <f>C21</f>
        <v>15</v>
      </c>
      <c r="D69" s="15">
        <f>F69+H69+J69+L69</f>
        <v>15</v>
      </c>
      <c r="E69" s="16">
        <f t="shared" si="41"/>
        <v>100</v>
      </c>
      <c r="F69" s="103">
        <f>F21</f>
        <v>2</v>
      </c>
      <c r="G69" s="16">
        <f t="shared" si="33"/>
        <v>13.333333333333334</v>
      </c>
      <c r="H69" s="103">
        <f>H21</f>
        <v>10</v>
      </c>
      <c r="I69" s="16">
        <f t="shared" si="34"/>
        <v>66.666666666666671</v>
      </c>
      <c r="J69" s="103">
        <f>J21</f>
        <v>2</v>
      </c>
      <c r="K69" s="16">
        <f>J69*100/D69</f>
        <v>13.333333333333334</v>
      </c>
      <c r="L69" s="103">
        <f>L21</f>
        <v>1</v>
      </c>
      <c r="M69" s="16">
        <f t="shared" si="36"/>
        <v>6.666666666666667</v>
      </c>
      <c r="N69" s="74">
        <f t="shared" si="37"/>
        <v>93.333333333333329</v>
      </c>
      <c r="O69" s="18">
        <f t="shared" si="38"/>
        <v>80</v>
      </c>
      <c r="P69" s="18">
        <f t="shared" si="39"/>
        <v>3.8666666666666667</v>
      </c>
      <c r="Q69" s="18">
        <f t="shared" si="40"/>
        <v>61.866666666666667</v>
      </c>
    </row>
    <row r="70" spans="1:17" ht="15.75" x14ac:dyDescent="0.25">
      <c r="A70" s="4">
        <v>5</v>
      </c>
      <c r="B70" s="46" t="s">
        <v>53</v>
      </c>
      <c r="C70" s="103">
        <f>C30</f>
        <v>90</v>
      </c>
      <c r="D70" s="15">
        <f t="shared" ref="D70:D72" si="42">F70+H70+J70+L70</f>
        <v>86</v>
      </c>
      <c r="E70" s="16">
        <f t="shared" si="41"/>
        <v>95.555555555555557</v>
      </c>
      <c r="F70" s="103">
        <f>F30</f>
        <v>18</v>
      </c>
      <c r="G70" s="16">
        <f t="shared" si="33"/>
        <v>20.930232558139537</v>
      </c>
      <c r="H70" s="103">
        <f>H30</f>
        <v>34</v>
      </c>
      <c r="I70" s="16">
        <f t="shared" si="34"/>
        <v>39.534883720930232</v>
      </c>
      <c r="J70" s="103">
        <f>J30</f>
        <v>31</v>
      </c>
      <c r="K70" s="16">
        <f t="shared" ref="K70:K75" si="43">J70*100/D70</f>
        <v>36.046511627906973</v>
      </c>
      <c r="L70" s="103">
        <f>L30</f>
        <v>3</v>
      </c>
      <c r="M70" s="16">
        <f t="shared" si="36"/>
        <v>3.4883720930232558</v>
      </c>
      <c r="N70" s="74">
        <f t="shared" si="37"/>
        <v>96.511627906976742</v>
      </c>
      <c r="O70" s="18">
        <f t="shared" si="38"/>
        <v>60.465116279069768</v>
      </c>
      <c r="P70" s="18">
        <f t="shared" si="39"/>
        <v>3.7790697674418605</v>
      </c>
      <c r="Q70" s="18">
        <f t="shared" si="40"/>
        <v>59.767441860465119</v>
      </c>
    </row>
    <row r="71" spans="1:17" ht="15.75" x14ac:dyDescent="0.25">
      <c r="A71" s="4">
        <v>6</v>
      </c>
      <c r="B71" s="49" t="s">
        <v>54</v>
      </c>
      <c r="C71" s="103">
        <f>C39</f>
        <v>30</v>
      </c>
      <c r="D71" s="15">
        <f t="shared" si="42"/>
        <v>27</v>
      </c>
      <c r="E71" s="16">
        <f t="shared" si="41"/>
        <v>90</v>
      </c>
      <c r="F71" s="103">
        <f>F39</f>
        <v>10</v>
      </c>
      <c r="G71" s="16">
        <f t="shared" si="33"/>
        <v>37.037037037037038</v>
      </c>
      <c r="H71" s="103">
        <f>H39</f>
        <v>10</v>
      </c>
      <c r="I71" s="16">
        <f t="shared" si="34"/>
        <v>37.037037037037038</v>
      </c>
      <c r="J71" s="103">
        <f>J39</f>
        <v>5</v>
      </c>
      <c r="K71" s="16">
        <f t="shared" si="43"/>
        <v>18.518518518518519</v>
      </c>
      <c r="L71" s="103">
        <f>L39</f>
        <v>2</v>
      </c>
      <c r="M71" s="16">
        <f t="shared" si="36"/>
        <v>7.4074074074074074</v>
      </c>
      <c r="N71" s="74">
        <f t="shared" si="37"/>
        <v>92.592592592592595</v>
      </c>
      <c r="O71" s="18">
        <f t="shared" si="38"/>
        <v>74.074074074074076</v>
      </c>
      <c r="P71" s="18">
        <f t="shared" si="39"/>
        <v>4.0370370370370372</v>
      </c>
      <c r="Q71" s="18">
        <f t="shared" si="40"/>
        <v>68.592592592592595</v>
      </c>
    </row>
    <row r="72" spans="1:17" ht="15.75" x14ac:dyDescent="0.25">
      <c r="A72" s="4">
        <v>7</v>
      </c>
      <c r="B72" s="46" t="s">
        <v>55</v>
      </c>
      <c r="C72" s="103">
        <f>C50</f>
        <v>6</v>
      </c>
      <c r="D72" s="15">
        <f t="shared" si="42"/>
        <v>6</v>
      </c>
      <c r="E72" s="16">
        <f t="shared" si="41"/>
        <v>100</v>
      </c>
      <c r="F72" s="103">
        <f>F50</f>
        <v>2</v>
      </c>
      <c r="G72" s="16">
        <f t="shared" si="33"/>
        <v>33.333333333333336</v>
      </c>
      <c r="H72" s="103">
        <f>H50</f>
        <v>4</v>
      </c>
      <c r="I72" s="16">
        <f t="shared" si="34"/>
        <v>66.666666666666671</v>
      </c>
      <c r="J72" s="103">
        <f>J50</f>
        <v>0</v>
      </c>
      <c r="K72" s="16">
        <f t="shared" si="43"/>
        <v>0</v>
      </c>
      <c r="L72" s="103">
        <f>L50</f>
        <v>0</v>
      </c>
      <c r="M72" s="16">
        <f t="shared" si="36"/>
        <v>0</v>
      </c>
      <c r="N72" s="74">
        <f t="shared" si="37"/>
        <v>100</v>
      </c>
      <c r="O72" s="18">
        <f t="shared" si="38"/>
        <v>100</v>
      </c>
      <c r="P72" s="18">
        <f t="shared" si="39"/>
        <v>4.333333333333333</v>
      </c>
      <c r="Q72" s="18">
        <f t="shared" si="40"/>
        <v>76</v>
      </c>
    </row>
    <row r="73" spans="1:17" ht="15.75" x14ac:dyDescent="0.25">
      <c r="A73" s="4">
        <v>8</v>
      </c>
      <c r="B73" s="46" t="s">
        <v>57</v>
      </c>
      <c r="C73" s="103">
        <f>C47</f>
        <v>40</v>
      </c>
      <c r="D73" s="15">
        <f>D47</f>
        <v>40</v>
      </c>
      <c r="E73" s="16">
        <f t="shared" si="41"/>
        <v>100</v>
      </c>
      <c r="F73" s="103">
        <f>F47</f>
        <v>12</v>
      </c>
      <c r="G73" s="16">
        <f t="shared" si="33"/>
        <v>30</v>
      </c>
      <c r="H73" s="103">
        <f>H47</f>
        <v>15</v>
      </c>
      <c r="I73" s="16">
        <f t="shared" si="34"/>
        <v>37.5</v>
      </c>
      <c r="J73" s="103">
        <f>J47</f>
        <v>13</v>
      </c>
      <c r="K73" s="16">
        <f t="shared" si="43"/>
        <v>32.5</v>
      </c>
      <c r="L73" s="103">
        <f>L47</f>
        <v>0</v>
      </c>
      <c r="M73" s="16">
        <f t="shared" si="36"/>
        <v>0</v>
      </c>
      <c r="N73" s="74">
        <f t="shared" si="37"/>
        <v>100</v>
      </c>
      <c r="O73" s="18">
        <f t="shared" si="38"/>
        <v>67.5</v>
      </c>
      <c r="P73" s="18">
        <f t="shared" si="39"/>
        <v>3.9750000000000001</v>
      </c>
      <c r="Q73" s="18">
        <f t="shared" si="40"/>
        <v>65.7</v>
      </c>
    </row>
    <row r="74" spans="1:17" ht="32.25" thickBot="1" x14ac:dyDescent="0.3">
      <c r="A74" s="4">
        <v>9</v>
      </c>
      <c r="B74" s="47" t="s">
        <v>56</v>
      </c>
      <c r="C74" s="103">
        <f>C54</f>
        <v>23</v>
      </c>
      <c r="D74" s="15">
        <f>D54</f>
        <v>18</v>
      </c>
      <c r="E74" s="16">
        <f t="shared" si="41"/>
        <v>78.260869565217391</v>
      </c>
      <c r="F74" s="103">
        <f>F54</f>
        <v>7</v>
      </c>
      <c r="G74" s="16">
        <f t="shared" si="33"/>
        <v>38.888888888888886</v>
      </c>
      <c r="H74" s="103">
        <f>H54</f>
        <v>11</v>
      </c>
      <c r="I74" s="16">
        <f t="shared" si="34"/>
        <v>61.111111111111114</v>
      </c>
      <c r="J74" s="103">
        <f>J54</f>
        <v>0</v>
      </c>
      <c r="K74" s="16">
        <f t="shared" si="43"/>
        <v>0</v>
      </c>
      <c r="L74" s="103">
        <f>L54</f>
        <v>0</v>
      </c>
      <c r="M74" s="16">
        <f t="shared" si="36"/>
        <v>0</v>
      </c>
      <c r="N74" s="74">
        <f t="shared" si="37"/>
        <v>100</v>
      </c>
      <c r="O74" s="18">
        <f t="shared" si="38"/>
        <v>100</v>
      </c>
      <c r="P74" s="18">
        <f t="shared" si="39"/>
        <v>4.3888888888888893</v>
      </c>
      <c r="Q74" s="18">
        <f t="shared" si="40"/>
        <v>78</v>
      </c>
    </row>
    <row r="75" spans="1:17" ht="16.5" thickBot="1" x14ac:dyDescent="0.3">
      <c r="A75" s="4"/>
      <c r="B75" s="50" t="s">
        <v>9</v>
      </c>
      <c r="C75" s="53">
        <f>C55</f>
        <v>224</v>
      </c>
      <c r="D75" s="24">
        <f>SUM(D66:D74)</f>
        <v>212</v>
      </c>
      <c r="E75" s="25">
        <f t="shared" si="41"/>
        <v>94.642857142857139</v>
      </c>
      <c r="F75" s="53">
        <f>SUM(F66:F74)</f>
        <v>59</v>
      </c>
      <c r="G75" s="25">
        <f t="shared" si="33"/>
        <v>27.830188679245282</v>
      </c>
      <c r="H75" s="53">
        <f>H55</f>
        <v>92</v>
      </c>
      <c r="I75" s="25">
        <f t="shared" si="34"/>
        <v>43.39622641509434</v>
      </c>
      <c r="J75" s="53">
        <f>SUM(J66:J74)</f>
        <v>55</v>
      </c>
      <c r="K75" s="25">
        <f t="shared" si="43"/>
        <v>25.943396226415093</v>
      </c>
      <c r="L75" s="53">
        <f>SUM(L66:L74)</f>
        <v>6</v>
      </c>
      <c r="M75" s="25">
        <f t="shared" si="36"/>
        <v>2.8301886792452828</v>
      </c>
      <c r="N75" s="25">
        <f t="shared" si="37"/>
        <v>97.169811320754718</v>
      </c>
      <c r="O75" s="26">
        <f t="shared" si="38"/>
        <v>71.226415094339629</v>
      </c>
      <c r="P75" s="26">
        <f t="shared" si="39"/>
        <v>3.9622641509433962</v>
      </c>
      <c r="Q75" s="27">
        <f t="shared" si="40"/>
        <v>65.396226415094333</v>
      </c>
    </row>
    <row r="76" spans="1:17" x14ac:dyDescent="0.25">
      <c r="A76" s="51"/>
    </row>
  </sheetData>
  <mergeCells count="40">
    <mergeCell ref="N62:N65"/>
    <mergeCell ref="O62:O65"/>
    <mergeCell ref="P62:P65"/>
    <mergeCell ref="Q62:Q65"/>
    <mergeCell ref="F64:G64"/>
    <mergeCell ref="H64:I64"/>
    <mergeCell ref="J64:K64"/>
    <mergeCell ref="L64:M64"/>
    <mergeCell ref="C40:Q40"/>
    <mergeCell ref="C48:Q48"/>
    <mergeCell ref="C51:Q51"/>
    <mergeCell ref="B59:Q59"/>
    <mergeCell ref="B60:P60"/>
    <mergeCell ref="A62:A65"/>
    <mergeCell ref="B62:B65"/>
    <mergeCell ref="C62:C65"/>
    <mergeCell ref="D62:E64"/>
    <mergeCell ref="F62:M63"/>
    <mergeCell ref="C31:Q31"/>
    <mergeCell ref="P5:P8"/>
    <mergeCell ref="Q5:Q8"/>
    <mergeCell ref="F7:G7"/>
    <mergeCell ref="H7:I7"/>
    <mergeCell ref="J7:K7"/>
    <mergeCell ref="L7:M7"/>
    <mergeCell ref="C9:Q9"/>
    <mergeCell ref="C12:Q12"/>
    <mergeCell ref="C15:Q15"/>
    <mergeCell ref="C18:Q18"/>
    <mergeCell ref="C22:Q22"/>
    <mergeCell ref="B2:Q2"/>
    <mergeCell ref="B3:P3"/>
    <mergeCell ref="B4:E4"/>
    <mergeCell ref="A5:A8"/>
    <mergeCell ref="B5:B8"/>
    <mergeCell ref="C5:C8"/>
    <mergeCell ref="D5:E7"/>
    <mergeCell ref="F5:M6"/>
    <mergeCell ref="N5:N8"/>
    <mergeCell ref="O5:O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Рейтинг-антирейтинг</vt:lpstr>
      <vt:lpstr>Общий анализ результатов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Наталья Викторовна</dc:creator>
  <cp:lastModifiedBy>Симашкевич Людмила Петровна</cp:lastModifiedBy>
  <dcterms:created xsi:type="dcterms:W3CDTF">2015-06-05T18:19:34Z</dcterms:created>
  <dcterms:modified xsi:type="dcterms:W3CDTF">2026-05-26T05:10:04Z</dcterms:modified>
</cp:coreProperties>
</file>