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имашкевич\Desktop\НА САЙТ\"/>
    </mc:Choice>
  </mc:AlternateContent>
  <bookViews>
    <workbookView xWindow="0" yWindow="0" windowWidth="21600" windowHeight="9630"/>
  </bookViews>
  <sheets>
    <sheet name="Общий анализ результатов" sheetId="17" r:id="rId1"/>
  </sheets>
  <calcPr calcId="162913"/>
</workbook>
</file>

<file path=xl/calcChain.xml><?xml version="1.0" encoding="utf-8"?>
<calcChain xmlns="http://schemas.openxmlformats.org/spreadsheetml/2006/main">
  <c r="D131" i="17" l="1"/>
  <c r="C131" i="17"/>
  <c r="E149" i="17" l="1"/>
  <c r="P149" i="17" l="1"/>
  <c r="M149" i="17"/>
  <c r="O149" i="17"/>
  <c r="Q149" i="17"/>
  <c r="G149" i="17"/>
  <c r="K149" i="17"/>
  <c r="N149" i="17"/>
  <c r="I149" i="17"/>
  <c r="H143" i="17" l="1"/>
  <c r="I143" i="17" s="1"/>
  <c r="L131" i="17"/>
  <c r="L151" i="17" s="1"/>
  <c r="J131" i="17"/>
  <c r="J151" i="17" s="1"/>
  <c r="H131" i="17"/>
  <c r="H151" i="17" s="1"/>
  <c r="F131" i="17"/>
  <c r="F151" i="17" s="1"/>
  <c r="C151" i="17"/>
  <c r="Q130" i="17"/>
  <c r="P130" i="17"/>
  <c r="O130" i="17"/>
  <c r="N130" i="17"/>
  <c r="M130" i="17"/>
  <c r="K130" i="17"/>
  <c r="I130" i="17"/>
  <c r="G130" i="17"/>
  <c r="E130" i="17"/>
  <c r="P129" i="17"/>
  <c r="Q128" i="17"/>
  <c r="P128" i="17"/>
  <c r="O128" i="17"/>
  <c r="N128" i="17"/>
  <c r="M128" i="17"/>
  <c r="K128" i="17"/>
  <c r="I128" i="17"/>
  <c r="G128" i="17"/>
  <c r="L124" i="17"/>
  <c r="J124" i="17"/>
  <c r="H124" i="17"/>
  <c r="F124" i="17"/>
  <c r="C124" i="17"/>
  <c r="L113" i="17"/>
  <c r="J113" i="17"/>
  <c r="H113" i="17"/>
  <c r="F113" i="17"/>
  <c r="C113" i="17"/>
  <c r="I111" i="17"/>
  <c r="Q105" i="17"/>
  <c r="L91" i="17"/>
  <c r="L148" i="17" s="1"/>
  <c r="J91" i="17"/>
  <c r="J148" i="17" s="1"/>
  <c r="H91" i="17"/>
  <c r="H148" i="17" s="1"/>
  <c r="F91" i="17"/>
  <c r="C91" i="17"/>
  <c r="C148" i="17" s="1"/>
  <c r="L79" i="17"/>
  <c r="L147" i="17" s="1"/>
  <c r="J79" i="17"/>
  <c r="H79" i="17"/>
  <c r="H147" i="17" s="1"/>
  <c r="F79" i="17"/>
  <c r="C79" i="17"/>
  <c r="C147" i="17" s="1"/>
  <c r="L69" i="17"/>
  <c r="L146" i="17" s="1"/>
  <c r="J69" i="17"/>
  <c r="J146" i="17" s="1"/>
  <c r="H69" i="17"/>
  <c r="H146" i="17" s="1"/>
  <c r="F69" i="17"/>
  <c r="C69" i="17"/>
  <c r="C146" i="17" s="1"/>
  <c r="L45" i="17"/>
  <c r="L145" i="17" s="1"/>
  <c r="J45" i="17"/>
  <c r="J145" i="17" s="1"/>
  <c r="H45" i="17"/>
  <c r="H145" i="17" s="1"/>
  <c r="F45" i="17"/>
  <c r="C45" i="17"/>
  <c r="C145" i="17" s="1"/>
  <c r="L29" i="17"/>
  <c r="L144" i="17" s="1"/>
  <c r="J29" i="17"/>
  <c r="J144" i="17" s="1"/>
  <c r="H29" i="17"/>
  <c r="F29" i="17"/>
  <c r="F144" i="17" s="1"/>
  <c r="C29" i="17"/>
  <c r="C144" i="17" s="1"/>
  <c r="L25" i="17"/>
  <c r="J25" i="17"/>
  <c r="F25" i="17"/>
  <c r="D25" i="17"/>
  <c r="C25" i="17"/>
  <c r="D113" i="17" l="1"/>
  <c r="I113" i="17" s="1"/>
  <c r="E129" i="17"/>
  <c r="D45" i="17"/>
  <c r="M45" i="17" s="1"/>
  <c r="N129" i="17"/>
  <c r="E25" i="17"/>
  <c r="I129" i="17"/>
  <c r="Q129" i="17"/>
  <c r="M129" i="17"/>
  <c r="G129" i="17"/>
  <c r="O129" i="17"/>
  <c r="Q25" i="17"/>
  <c r="F132" i="17"/>
  <c r="F143" i="17"/>
  <c r="K25" i="17"/>
  <c r="O25" i="17"/>
  <c r="D29" i="17"/>
  <c r="E29" i="17" s="1"/>
  <c r="H132" i="17"/>
  <c r="H144" i="17"/>
  <c r="C132" i="17"/>
  <c r="C152" i="17" s="1"/>
  <c r="C143" i="17"/>
  <c r="E143" i="17" s="1"/>
  <c r="G25" i="17"/>
  <c r="L143" i="17"/>
  <c r="L132" i="17"/>
  <c r="P25" i="17"/>
  <c r="F145" i="17"/>
  <c r="D79" i="17"/>
  <c r="I79" i="17" s="1"/>
  <c r="F148" i="17"/>
  <c r="D91" i="17"/>
  <c r="K91" i="17" s="1"/>
  <c r="I25" i="17"/>
  <c r="M25" i="17"/>
  <c r="D69" i="17"/>
  <c r="K69" i="17" s="1"/>
  <c r="F146" i="17"/>
  <c r="J147" i="17"/>
  <c r="J143" i="17"/>
  <c r="J132" i="17"/>
  <c r="N25" i="17"/>
  <c r="F147" i="17"/>
  <c r="D151" i="17"/>
  <c r="Q151" i="17" s="1"/>
  <c r="D124" i="17"/>
  <c r="O124" i="17" s="1"/>
  <c r="K129" i="17"/>
  <c r="P45" i="17" l="1"/>
  <c r="G69" i="17"/>
  <c r="N113" i="17"/>
  <c r="G113" i="17"/>
  <c r="G29" i="17"/>
  <c r="O113" i="17"/>
  <c r="M113" i="17"/>
  <c r="Q45" i="17"/>
  <c r="K113" i="17"/>
  <c r="O45" i="17"/>
  <c r="E45" i="17"/>
  <c r="E113" i="17"/>
  <c r="O29" i="17"/>
  <c r="N29" i="17"/>
  <c r="Q29" i="17"/>
  <c r="K45" i="17"/>
  <c r="Q113" i="17"/>
  <c r="P113" i="17"/>
  <c r="K29" i="17"/>
  <c r="N45" i="17"/>
  <c r="M29" i="17"/>
  <c r="G45" i="17"/>
  <c r="I45" i="17"/>
  <c r="Q79" i="17"/>
  <c r="K79" i="17"/>
  <c r="Q91" i="17"/>
  <c r="G79" i="17"/>
  <c r="O79" i="17"/>
  <c r="P79" i="17"/>
  <c r="G151" i="17"/>
  <c r="N124" i="17"/>
  <c r="P151" i="17"/>
  <c r="N69" i="17"/>
  <c r="P69" i="17"/>
  <c r="D144" i="17"/>
  <c r="M144" i="17" s="1"/>
  <c r="O69" i="17"/>
  <c r="Q69" i="17"/>
  <c r="P124" i="17"/>
  <c r="P91" i="17"/>
  <c r="I29" i="17"/>
  <c r="M131" i="17"/>
  <c r="I131" i="17"/>
  <c r="E131" i="17"/>
  <c r="Q131" i="17"/>
  <c r="O131" i="17"/>
  <c r="K131" i="17"/>
  <c r="G131" i="17"/>
  <c r="D146" i="17"/>
  <c r="O146" i="17" s="1"/>
  <c r="D148" i="17"/>
  <c r="O148" i="17" s="1"/>
  <c r="K151" i="17"/>
  <c r="E151" i="17"/>
  <c r="N151" i="17"/>
  <c r="P131" i="17"/>
  <c r="K124" i="17"/>
  <c r="M69" i="17"/>
  <c r="I69" i="17"/>
  <c r="E69" i="17"/>
  <c r="N79" i="17"/>
  <c r="D145" i="17"/>
  <c r="Q145" i="17" s="1"/>
  <c r="L152" i="17"/>
  <c r="M143" i="17"/>
  <c r="H152" i="17"/>
  <c r="Q143" i="17"/>
  <c r="O143" i="17"/>
  <c r="N143" i="17"/>
  <c r="F152" i="17"/>
  <c r="D147" i="17"/>
  <c r="O147" i="17" s="1"/>
  <c r="G124" i="17"/>
  <c r="I151" i="17"/>
  <c r="O151" i="17"/>
  <c r="M91" i="17"/>
  <c r="I91" i="17"/>
  <c r="E91" i="17"/>
  <c r="O91" i="17"/>
  <c r="N91" i="17"/>
  <c r="G91" i="17"/>
  <c r="D132" i="17"/>
  <c r="E132" i="17" s="1"/>
  <c r="M124" i="17"/>
  <c r="I124" i="17"/>
  <c r="E124" i="17"/>
  <c r="Q124" i="17"/>
  <c r="N131" i="17"/>
  <c r="J152" i="17"/>
  <c r="K143" i="17"/>
  <c r="M151" i="17"/>
  <c r="M79" i="17"/>
  <c r="E79" i="17"/>
  <c r="P29" i="17"/>
  <c r="Q146" i="17" l="1"/>
  <c r="Q147" i="17"/>
  <c r="G147" i="17"/>
  <c r="K144" i="17"/>
  <c r="I144" i="17"/>
  <c r="N144" i="17"/>
  <c r="Q144" i="17"/>
  <c r="G144" i="17"/>
  <c r="Q132" i="17"/>
  <c r="K132" i="17"/>
  <c r="O144" i="17"/>
  <c r="E144" i="17"/>
  <c r="N147" i="17"/>
  <c r="O132" i="17"/>
  <c r="P147" i="17"/>
  <c r="P144" i="17"/>
  <c r="E148" i="17"/>
  <c r="I148" i="17"/>
  <c r="M148" i="17"/>
  <c r="K148" i="17"/>
  <c r="E146" i="17"/>
  <c r="M146" i="17"/>
  <c r="K146" i="17"/>
  <c r="I146" i="17"/>
  <c r="P132" i="17"/>
  <c r="E145" i="17"/>
  <c r="M145" i="17"/>
  <c r="K145" i="17"/>
  <c r="I145" i="17"/>
  <c r="G145" i="17"/>
  <c r="M132" i="17"/>
  <c r="P146" i="17"/>
  <c r="G132" i="17"/>
  <c r="E147" i="17"/>
  <c r="I147" i="17"/>
  <c r="M147" i="17"/>
  <c r="I132" i="17"/>
  <c r="N145" i="17"/>
  <c r="O145" i="17"/>
  <c r="G148" i="17"/>
  <c r="P148" i="17"/>
  <c r="G146" i="17"/>
  <c r="N132" i="17"/>
  <c r="P145" i="17"/>
  <c r="K147" i="17"/>
  <c r="Q148" i="17"/>
  <c r="N148" i="17"/>
  <c r="N146" i="17"/>
  <c r="D152" i="17"/>
  <c r="E152" i="17" s="1"/>
  <c r="O152" i="17" l="1"/>
  <c r="Q152" i="17"/>
  <c r="P152" i="17"/>
  <c r="G152" i="17"/>
  <c r="K152" i="17"/>
  <c r="I152" i="17"/>
  <c r="N152" i="17"/>
  <c r="M152" i="17"/>
</calcChain>
</file>

<file path=xl/sharedStrings.xml><?xml version="1.0" encoding="utf-8"?>
<sst xmlns="http://schemas.openxmlformats.org/spreadsheetml/2006/main" count="173" uniqueCount="136">
  <si>
    <t>2025 -  2026  учебный   год</t>
  </si>
  <si>
    <t>УНО/ наименование ООО</t>
  </si>
  <si>
    <t>К-во обучающихся по списку</t>
  </si>
  <si>
    <t>Выполняли работу</t>
  </si>
  <si>
    <t>Выполнили на</t>
  </si>
  <si>
    <t>Успеваемость</t>
  </si>
  <si>
    <t>Качество знаний, %</t>
  </si>
  <si>
    <t>Средний балл</t>
  </si>
  <si>
    <t>СОУ</t>
  </si>
  <si>
    <t>к-во</t>
  </si>
  <si>
    <t>%</t>
  </si>
  <si>
    <t xml:space="preserve"> УНО Тирасполь</t>
  </si>
  <si>
    <t>МОУ "Тираспольская СШ №2 им.А.С.Пушкина"</t>
  </si>
  <si>
    <t>МОУ "Тираспольская СШ №3 им. А.П.Чехова"</t>
  </si>
  <si>
    <t>МОУ "Тираспольская СШ №5"</t>
  </si>
  <si>
    <t>МОУ "Тираспольская гуманитарно-математическая гимназия"</t>
  </si>
  <si>
    <t>МОУ "Тираспольская СШ №7"</t>
  </si>
  <si>
    <t>МОУ "Тираспольская СШ №8"</t>
  </si>
  <si>
    <t>МОУ "Тираспольская СШ №9"</t>
  </si>
  <si>
    <t>МОУ "Тираспольская СШ №10"</t>
  </si>
  <si>
    <t>МОУ "Тираспольская СШ №11"</t>
  </si>
  <si>
    <t>МОУ "Тираспольская СШК №12"</t>
  </si>
  <si>
    <t>МОУ "Тираспольская СШ №14"</t>
  </si>
  <si>
    <t>МОУ "Тираспольская СШ №15"</t>
  </si>
  <si>
    <t>МОУ "Тираспольская СШ №16"</t>
  </si>
  <si>
    <t>МОУ "Тираспольская СШ №17 им.В.Ф.Раевского"</t>
  </si>
  <si>
    <t>МОУ "Тираспольская СШГК №18"</t>
  </si>
  <si>
    <t>ИТОГО</t>
  </si>
  <si>
    <t>УНО Днестровск</t>
  </si>
  <si>
    <t>МОУ "Днестровская СШ №1 им. Б.С. Паламарчука"</t>
  </si>
  <si>
    <t>МОУ "Днестровская СШ №2"</t>
  </si>
  <si>
    <t>УНО Бендеры</t>
  </si>
  <si>
    <t>МОУ "Бендерская гимназия № 1"</t>
  </si>
  <si>
    <t>МОУ "Бендерская гимназия № 2"</t>
  </si>
  <si>
    <t>МОУ "Бендерская СОШ № 2"</t>
  </si>
  <si>
    <t>МОУ "Бендерская ООШ № 4"</t>
  </si>
  <si>
    <t>МОУ "Бендерская СОШ № 5"</t>
  </si>
  <si>
    <t>МОУ "Бендерская СОШ № 11"</t>
  </si>
  <si>
    <t>МОУ "Бендерская СОШ № 13"</t>
  </si>
  <si>
    <t>МОУ "Бендерская СОШ № 14"</t>
  </si>
  <si>
    <t>МОУ "Бендерская СОШ № 15"</t>
  </si>
  <si>
    <t>МОУ "Бендерская СОШ № 16"</t>
  </si>
  <si>
    <t>МОУ "Бендерская СОШ № 17"</t>
  </si>
  <si>
    <t>МОУ "Бендерская СОШ № 18"</t>
  </si>
  <si>
    <t>МОУ "Бендерская СОШ № 20"</t>
  </si>
  <si>
    <t>МОУ "Бендерский теоретический лицей им.Берга"</t>
  </si>
  <si>
    <t>Слободзейское РУНО</t>
  </si>
  <si>
    <t>МОУ «Ближнехуторская СОШ»</t>
  </si>
  <si>
    <t xml:space="preserve">МОУ «Глинойская СОШ»            </t>
  </si>
  <si>
    <t xml:space="preserve">МОУ «Карагашская СОШ»      </t>
  </si>
  <si>
    <t>МОУ «Кицканская СОШ №1»</t>
  </si>
  <si>
    <t xml:space="preserve">МОУ «Кицканская СОШ №2»     </t>
  </si>
  <si>
    <t xml:space="preserve">МОУ «Краснянская СОШ»          </t>
  </si>
  <si>
    <t xml:space="preserve">МОУ «Незавертайловская ОШ-д/с №1»   </t>
  </si>
  <si>
    <t xml:space="preserve">МОУ «Незавертайловская ОШ-д/с №2»   </t>
  </si>
  <si>
    <t xml:space="preserve">МОУ «Ново-Андрияшевская ОШ-д/с»    </t>
  </si>
  <si>
    <t xml:space="preserve">МОУ «Ново-Котовская ООШ»      </t>
  </si>
  <si>
    <t xml:space="preserve">МОУ «Парканская СОШ №1»      </t>
  </si>
  <si>
    <t xml:space="preserve">МОУ «Парканская ООШ №2»     </t>
  </si>
  <si>
    <t xml:space="preserve">МОУ «Парканская  ООШ №3»    </t>
  </si>
  <si>
    <t xml:space="preserve">МОУ «Первомайская ООШ №2»   </t>
  </si>
  <si>
    <t>МОУ «Слободзейская СОШ №1»</t>
  </si>
  <si>
    <t xml:space="preserve">МОУ «Слободзейская  СОШ №2»  </t>
  </si>
  <si>
    <t xml:space="preserve">МОУ «Слободзейский ТЛК» </t>
  </si>
  <si>
    <t xml:space="preserve">МОУ «Слободзейская  ООШ №4»  </t>
  </si>
  <si>
    <t xml:space="preserve">МОУ «Суклейская РСОШ»        </t>
  </si>
  <si>
    <t xml:space="preserve">МОУ «Терновская РМСОШ»      </t>
  </si>
  <si>
    <t xml:space="preserve">МОУ «Фрунзенская СОШ»      </t>
  </si>
  <si>
    <t xml:space="preserve">МОУ «Чобручская СОШ №3»     </t>
  </si>
  <si>
    <t>Григориопольское УНО</t>
  </si>
  <si>
    <t>МОУ «Григориопольская ОСШ №2 им.А.Стоева с лицейскими классами»</t>
  </si>
  <si>
    <t>МОУ «Русско-молдавская ОСШ с.Красная Горка»</t>
  </si>
  <si>
    <t>МОУ «Маякская ОСШ им.С.К.Колесниченко Григориопольского района»</t>
  </si>
  <si>
    <t>МОУ «Кармановская ОСШ Григориопольского района»</t>
  </si>
  <si>
    <t>МОУ «Бычковская  ОСШ- ДС Григориопольского района»</t>
  </si>
  <si>
    <t>МОУ «Винограднянская ОСШ-ДС им.А.В.Танасейчука Григориопольского района»</t>
  </si>
  <si>
    <t>МОУ «Глинянская ОСШ Григориопольского района»</t>
  </si>
  <si>
    <t>МОУ «Красногорская ООШ Григориопольского района»</t>
  </si>
  <si>
    <t>Дубоссарское УНО</t>
  </si>
  <si>
    <t>МОУ "Дубоссарская гимназия №1"</t>
  </si>
  <si>
    <t>МОУ "Дубоссарская РСОШ  №2"</t>
  </si>
  <si>
    <t>МОУ  "Дубоссарская РСОШ  №4"</t>
  </si>
  <si>
    <t>МОУ  "Дубоссарская РСОШ  №5"</t>
  </si>
  <si>
    <t>МОУ "СОРМШ №7" г. Дубоссары</t>
  </si>
  <si>
    <t>МОУ "ОРОШ с. Дзержинское"</t>
  </si>
  <si>
    <t>МОУ "ОРОШ с. Дойбаны 2"</t>
  </si>
  <si>
    <t>МОУ "Красно-Виноградорская ООРМШ</t>
  </si>
  <si>
    <t>МОУ "Ново-Комиссаровская  ООРМШ</t>
  </si>
  <si>
    <t>Рыбницкое УНО</t>
  </si>
  <si>
    <t>МОУ «Рыбницкая гимназия №1»</t>
  </si>
  <si>
    <t>МОУ «Рыбницкий ТЛ-К»</t>
  </si>
  <si>
    <t>МОУ «Рыбницкая РСОШ №3»</t>
  </si>
  <si>
    <t>МОУ «Рыбницкая РООШ №5»</t>
  </si>
  <si>
    <t>МОУ «Рыбницкая РСОШ № 6 с л/к»</t>
  </si>
  <si>
    <t>МОУ «Рыбницкая средняя школа №8»</t>
  </si>
  <si>
    <t>МОУ «Рыбницкая РМСОШ № 9»</t>
  </si>
  <si>
    <t>МОУ «Рыбницкая РСОШ №10 с г/к»</t>
  </si>
  <si>
    <t>МОУ «Рыбницкая РСОШ №11»</t>
  </si>
  <si>
    <t>МОУ «Рыбницкая СОШ-И»</t>
  </si>
  <si>
    <t>МОУ «Белочинская ООШ-дет. сад»</t>
  </si>
  <si>
    <t>МОУ «Вадатурковская СОШ-д.с»</t>
  </si>
  <si>
    <t>МОУ «Воронковская РСОШ»</t>
  </si>
  <si>
    <t>МОУ «Гидиримская РООШ»</t>
  </si>
  <si>
    <t>МОУ «Ержовская СОШ»</t>
  </si>
  <si>
    <t>МОУ «Колбаснянская РСОШ-д/с»</t>
  </si>
  <si>
    <t>МОУ «Красненьская РСОШ»</t>
  </si>
  <si>
    <t>МОУ «Мокрянская РСОШ-дет.сад»</t>
  </si>
  <si>
    <t>МОУ «Попенкская РСОШ»</t>
  </si>
  <si>
    <t>МОУ «Гарабская РООШ-д/с»</t>
  </si>
  <si>
    <t>Каменское УНО</t>
  </si>
  <si>
    <t>МОУ "Каменская ОСШГ№2"  6-А</t>
  </si>
  <si>
    <t>МОУ "Каменская ОСШГ№2"  6-Б</t>
  </si>
  <si>
    <t>МОУ "Каменская ОСШГ№2"  6-В</t>
  </si>
  <si>
    <t xml:space="preserve">МОУ "Каменская ОСШ№3"  6 А </t>
  </si>
  <si>
    <t>МОУ "Подоймская ОСШ-детский сад"</t>
  </si>
  <si>
    <t>МОУ "Каменская ОСШ№3"    6-Б</t>
  </si>
  <si>
    <t>МОУ "ОШ-детский сад с.Хрустовая"</t>
  </si>
  <si>
    <t>МОУ "Ротарская ООШ-детский сад"</t>
  </si>
  <si>
    <t>МОУ "Грушковская ООШ-детский сад"</t>
  </si>
  <si>
    <t>ГОУ</t>
  </si>
  <si>
    <t>ГОУ СПО "Училище олимпийского резерва"</t>
  </si>
  <si>
    <t>ГОУ "Тираспольское Суворовское военное училище"</t>
  </si>
  <si>
    <t>ГОУ "Республиканский кадетский корпус им. светлейшего князя Г.А.Потемкина-Таврического"</t>
  </si>
  <si>
    <t>ГОУ  "Парканская средняя обшеобразовательная школа -интернат"</t>
  </si>
  <si>
    <t>ГОУ «С(К)ОШ-И I-II, V видов»</t>
  </si>
  <si>
    <t>ИТОГО по республике</t>
  </si>
  <si>
    <t>Управление народного образования г.Тирасполь</t>
  </si>
  <si>
    <t>Управление народного образования, культуры, спорта и социальной помощи г. Днестровск</t>
  </si>
  <si>
    <t>Управление народного образования г. Бендеры</t>
  </si>
  <si>
    <t>Слободзейское районное управление народного образования</t>
  </si>
  <si>
    <t>Григориопольское управление народного образования</t>
  </si>
  <si>
    <t>Дубоссарское управление народного образования</t>
  </si>
  <si>
    <t>Каменское управление народного образования</t>
  </si>
  <si>
    <t xml:space="preserve">Организации образования республиканского подчинения (ГОУ) </t>
  </si>
  <si>
    <t>Рыбницкое управление народного образования</t>
  </si>
  <si>
    <t>Анализ результатов ДПР по официальному (молдавскому) языку и литературе в 6-х класссах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</si>
</sst>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6" fillId="2" borderId="11" xfId="0" applyFont="1" applyFill="1" applyBorder="1" applyAlignment="1" applyProtection="1">
      <alignment horizontal="left" wrapText="1"/>
      <protection locked="0"/>
    </xf>
    <xf numFmtId="0" fontId="4" fillId="3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2" borderId="1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6" fillId="2" borderId="11" xfId="0" applyFont="1" applyFill="1" applyBorder="1" applyAlignment="1" applyProtection="1">
      <alignment horizontal="left"/>
      <protection locked="0"/>
    </xf>
    <xf numFmtId="1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>
      <alignment horizontal="right" vertical="center"/>
    </xf>
    <xf numFmtId="1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3" xfId="0" applyNumberFormat="1" applyFont="1" applyFill="1" applyBorder="1" applyAlignment="1" applyProtection="1">
      <alignment horizontal="center" vertical="center" wrapText="1"/>
      <protection hidden="1"/>
    </xf>
    <xf numFmtId="2" fontId="4" fillId="2" borderId="13" xfId="0" applyNumberFormat="1" applyFont="1" applyFill="1" applyBorder="1" applyAlignment="1" applyProtection="1">
      <alignment horizontal="center" vertical="center" wrapText="1"/>
      <protection hidden="1"/>
    </xf>
    <xf numFmtId="2" fontId="4" fillId="0" borderId="13" xfId="0" applyNumberFormat="1" applyFont="1" applyBorder="1" applyAlignment="1" applyProtection="1">
      <alignment horizontal="center" vertical="center" wrapText="1"/>
      <protection hidden="1"/>
    </xf>
    <xf numFmtId="2" fontId="8" fillId="0" borderId="14" xfId="0" applyNumberFormat="1" applyFont="1" applyBorder="1" applyAlignment="1" applyProtection="1">
      <alignment horizontal="center" vertical="center" wrapText="1"/>
      <protection hidden="1"/>
    </xf>
    <xf numFmtId="0" fontId="3" fillId="0" borderId="11" xfId="0" applyFont="1" applyBorder="1"/>
    <xf numFmtId="0" fontId="3" fillId="0" borderId="12" xfId="0" applyFont="1" applyBorder="1"/>
    <xf numFmtId="2" fontId="4" fillId="0" borderId="14" xfId="0" applyNumberFormat="1" applyFont="1" applyBorder="1" applyAlignment="1" applyProtection="1">
      <alignment horizontal="center" vertical="center" wrapText="1"/>
      <protection hidden="1"/>
    </xf>
    <xf numFmtId="2" fontId="8" fillId="0" borderId="4" xfId="0" applyNumberFormat="1" applyFont="1" applyBorder="1" applyAlignment="1" applyProtection="1">
      <alignment horizontal="center" vertical="center" wrapText="1"/>
      <protection hidden="1"/>
    </xf>
    <xf numFmtId="0" fontId="3" fillId="0" borderId="15" xfId="0" applyFont="1" applyBorder="1"/>
    <xf numFmtId="0" fontId="7" fillId="2" borderId="1" xfId="0" applyFont="1" applyFill="1" applyBorder="1" applyAlignment="1" applyProtection="1">
      <alignment horizontal="left"/>
      <protection locked="0"/>
    </xf>
    <xf numFmtId="1" fontId="4" fillId="2" borderId="22" xfId="0" applyNumberFormat="1" applyFont="1" applyFill="1" applyBorder="1" applyAlignment="1">
      <alignment horizontal="center" vertical="center"/>
    </xf>
    <xf numFmtId="1" fontId="4" fillId="2" borderId="23" xfId="0" applyNumberFormat="1" applyFont="1" applyFill="1" applyBorder="1" applyAlignment="1" applyProtection="1">
      <alignment horizontal="center" vertical="center" wrapText="1"/>
      <protection hidden="1"/>
    </xf>
    <xf numFmtId="2" fontId="4" fillId="2" borderId="13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 applyProtection="1">
      <alignment horizontal="left"/>
      <protection locked="0"/>
    </xf>
    <xf numFmtId="0" fontId="4" fillId="2" borderId="22" xfId="0" applyFont="1" applyFill="1" applyBorder="1" applyAlignment="1">
      <alignment horizontal="center"/>
    </xf>
    <xf numFmtId="0" fontId="0" fillId="0" borderId="2" xfId="0" applyBorder="1"/>
    <xf numFmtId="0" fontId="4" fillId="2" borderId="13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vertical="center" wrapText="1"/>
      <protection locked="0"/>
    </xf>
    <xf numFmtId="0" fontId="4" fillId="0" borderId="5" xfId="0" applyFont="1" applyBorder="1" applyAlignment="1">
      <alignment horizontal="right" vertical="center"/>
    </xf>
    <xf numFmtId="1" fontId="4" fillId="2" borderId="6" xfId="0" applyNumberFormat="1" applyFont="1" applyFill="1" applyBorder="1" applyAlignment="1" applyProtection="1">
      <alignment horizontal="center" vertical="center" wrapText="1"/>
      <protection hidden="1"/>
    </xf>
    <xf numFmtId="2" fontId="4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6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Border="1" applyAlignment="1" applyProtection="1">
      <alignment horizontal="center" vertical="center" wrapText="1"/>
      <protection hidden="1"/>
    </xf>
    <xf numFmtId="2" fontId="8" fillId="0" borderId="7" xfId="0" applyNumberFormat="1" applyFont="1" applyBorder="1" applyAlignment="1" applyProtection="1">
      <alignment horizontal="center" vertical="center" wrapText="1"/>
      <protection hidden="1"/>
    </xf>
    <xf numFmtId="0" fontId="4" fillId="2" borderId="24" xfId="0" applyFont="1" applyFill="1" applyBorder="1" applyAlignment="1">
      <alignment horizontal="center" wrapText="1"/>
    </xf>
    <xf numFmtId="1" fontId="4" fillId="2" borderId="26" xfId="0" applyNumberFormat="1" applyFont="1" applyFill="1" applyBorder="1" applyAlignment="1">
      <alignment horizontal="center"/>
    </xf>
    <xf numFmtId="1" fontId="4" fillId="2" borderId="26" xfId="0" applyNumberFormat="1" applyFont="1" applyFill="1" applyBorder="1" applyAlignment="1" applyProtection="1">
      <alignment horizontal="center" vertical="center" wrapText="1"/>
      <protection hidden="1"/>
    </xf>
    <xf numFmtId="2" fontId="4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26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6" xfId="0" applyNumberFormat="1" applyFont="1" applyFill="1" applyBorder="1" applyAlignment="1">
      <alignment horizontal="center" vertical="center" wrapText="1"/>
    </xf>
    <xf numFmtId="2" fontId="4" fillId="0" borderId="26" xfId="0" applyNumberFormat="1" applyFont="1" applyBorder="1" applyAlignment="1" applyProtection="1">
      <alignment horizontal="center" vertical="center" wrapText="1"/>
      <protection hidden="1"/>
    </xf>
    <xf numFmtId="2" fontId="8" fillId="0" borderId="27" xfId="0" applyNumberFormat="1" applyFont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6" fillId="5" borderId="1" xfId="0" applyFont="1" applyFill="1" applyBorder="1" applyAlignment="1">
      <alignment wrapText="1"/>
    </xf>
    <xf numFmtId="0" fontId="4" fillId="2" borderId="23" xfId="0" applyFont="1" applyFill="1" applyBorder="1" applyAlignment="1">
      <alignment horizontal="center" vertical="center"/>
    </xf>
    <xf numFmtId="0" fontId="3" fillId="0" borderId="0" xfId="0" applyFont="1"/>
    <xf numFmtId="0" fontId="9" fillId="2" borderId="1" xfId="0" applyFont="1" applyFill="1" applyBorder="1" applyAlignment="1" applyProtection="1">
      <alignment horizontal="left" wrapText="1"/>
      <protection locked="0"/>
    </xf>
    <xf numFmtId="0" fontId="9" fillId="4" borderId="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right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11" fillId="0" borderId="11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20" xfId="0" applyFont="1" applyBorder="1"/>
    <xf numFmtId="1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9" fillId="0" borderId="1" xfId="0" applyNumberFormat="1" applyFont="1" applyBorder="1" applyAlignment="1" applyProtection="1">
      <alignment horizontal="center" vertical="center" wrapText="1"/>
      <protection hidden="1"/>
    </xf>
    <xf numFmtId="2" fontId="10" fillId="0" borderId="1" xfId="0" applyNumberFormat="1" applyFont="1" applyBorder="1" applyAlignment="1" applyProtection="1">
      <alignment horizontal="center" vertical="center" wrapText="1"/>
      <protection hidden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11" xfId="0" applyNumberFormat="1" applyFont="1" applyFill="1" applyBorder="1" applyAlignment="1" applyProtection="1">
      <alignment horizontal="center" vertical="center" wrapText="1"/>
      <protection hidden="1"/>
    </xf>
    <xf numFmtId="2" fontId="9" fillId="2" borderId="11" xfId="0" applyNumberFormat="1" applyFont="1" applyFill="1" applyBorder="1" applyAlignment="1" applyProtection="1">
      <alignment horizontal="center" vertical="center" wrapText="1"/>
      <protection hidden="1"/>
    </xf>
    <xf numFmtId="2" fontId="9" fillId="0" borderId="11" xfId="0" applyNumberFormat="1" applyFont="1" applyBorder="1" applyAlignment="1" applyProtection="1">
      <alignment horizontal="center" vertical="center" wrapText="1"/>
      <protection hidden="1"/>
    </xf>
    <xf numFmtId="2" fontId="10" fillId="0" borderId="11" xfId="0" applyNumberFormat="1" applyFont="1" applyBorder="1" applyAlignment="1" applyProtection="1">
      <alignment horizontal="center" vertical="center" wrapText="1"/>
      <protection hidden="1"/>
    </xf>
    <xf numFmtId="1" fontId="4" fillId="2" borderId="6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textRotation="90" wrapText="1"/>
    </xf>
    <xf numFmtId="0" fontId="6" fillId="3" borderId="18" xfId="0" applyFont="1" applyFill="1" applyBorder="1" applyAlignment="1">
      <alignment horizontal="center" vertical="center" textRotation="90" wrapText="1"/>
    </xf>
    <xf numFmtId="0" fontId="6" fillId="3" borderId="10" xfId="0" applyFont="1" applyFill="1" applyBorder="1" applyAlignment="1">
      <alignment horizontal="center" vertical="center" textRotation="90" wrapText="1"/>
    </xf>
    <xf numFmtId="1" fontId="6" fillId="3" borderId="2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4" borderId="17" xfId="0" applyFont="1" applyFill="1" applyBorder="1" applyAlignment="1">
      <alignment horizontal="center" vertical="center" textRotation="90" wrapText="1"/>
    </xf>
    <xf numFmtId="0" fontId="4" fillId="4" borderId="15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4" borderId="9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53"/>
  <sheetViews>
    <sheetView tabSelected="1" zoomScale="80" zoomScaleNormal="80" workbookViewId="0">
      <selection activeCell="B2" sqref="B2:Q2"/>
    </sheetView>
  </sheetViews>
  <sheetFormatPr defaultColWidth="9" defaultRowHeight="15"/>
  <cols>
    <col min="2" max="2" width="64.5703125" customWidth="1"/>
    <col min="3" max="3" width="9.28515625" customWidth="1"/>
    <col min="4" max="4" width="11.42578125" customWidth="1"/>
    <col min="5" max="5" width="12.42578125" customWidth="1"/>
    <col min="6" max="6" width="11.42578125" customWidth="1"/>
    <col min="7" max="7" width="8.85546875" customWidth="1"/>
    <col min="8" max="8" width="11.42578125" customWidth="1"/>
    <col min="9" max="9" width="9.28515625" customWidth="1"/>
    <col min="10" max="10" width="11.42578125" customWidth="1"/>
    <col min="11" max="11" width="9.28515625" customWidth="1"/>
    <col min="12" max="12" width="11.42578125" customWidth="1"/>
    <col min="13" max="13" width="9.28515625" customWidth="1"/>
    <col min="14" max="14" width="11.42578125" customWidth="1"/>
    <col min="15" max="15" width="9.28515625" customWidth="1"/>
    <col min="16" max="16" width="11.42578125" customWidth="1"/>
    <col min="17" max="18" width="9.28515625" customWidth="1"/>
    <col min="19" max="19" width="11.28515625" customWidth="1"/>
    <col min="20" max="20" width="9.28515625" customWidth="1"/>
    <col min="21" max="21" width="11.28515625" customWidth="1"/>
    <col min="22" max="22" width="9.28515625" customWidth="1"/>
    <col min="23" max="23" width="11.28515625" customWidth="1"/>
    <col min="24" max="24" width="9.28515625" customWidth="1"/>
    <col min="25" max="25" width="11.28515625" customWidth="1"/>
    <col min="26" max="26" width="9.28515625" customWidth="1"/>
    <col min="27" max="27" width="11.28515625" customWidth="1"/>
    <col min="28" max="28" width="9.28515625" customWidth="1"/>
    <col min="29" max="29" width="11.28515625" customWidth="1"/>
  </cols>
  <sheetData>
    <row r="2" spans="1:17" ht="15.75">
      <c r="B2" s="98" t="s">
        <v>135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17" ht="18.75">
      <c r="B3" s="98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19"/>
    </row>
    <row r="4" spans="1:17" ht="18.75">
      <c r="B4" s="118"/>
      <c r="C4" s="118"/>
      <c r="D4" s="118"/>
      <c r="E4" s="118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</row>
    <row r="5" spans="1:17" ht="15" customHeight="1">
      <c r="A5" s="109"/>
      <c r="B5" s="112" t="s">
        <v>1</v>
      </c>
      <c r="C5" s="113" t="s">
        <v>2</v>
      </c>
      <c r="D5" s="93" t="s">
        <v>3</v>
      </c>
      <c r="E5" s="93"/>
      <c r="F5" s="93" t="s">
        <v>4</v>
      </c>
      <c r="G5" s="93"/>
      <c r="H5" s="93"/>
      <c r="I5" s="93"/>
      <c r="J5" s="93"/>
      <c r="K5" s="93"/>
      <c r="L5" s="93"/>
      <c r="M5" s="93"/>
      <c r="N5" s="117" t="s">
        <v>5</v>
      </c>
      <c r="O5" s="117" t="s">
        <v>6</v>
      </c>
      <c r="P5" s="117" t="s">
        <v>7</v>
      </c>
      <c r="Q5" s="92" t="s">
        <v>8</v>
      </c>
    </row>
    <row r="6" spans="1:17" ht="15" customHeight="1">
      <c r="A6" s="110"/>
      <c r="B6" s="112"/>
      <c r="C6" s="114"/>
      <c r="D6" s="93"/>
      <c r="E6" s="93"/>
      <c r="F6" s="93"/>
      <c r="G6" s="93"/>
      <c r="H6" s="93"/>
      <c r="I6" s="93"/>
      <c r="J6" s="93"/>
      <c r="K6" s="93"/>
      <c r="L6" s="93"/>
      <c r="M6" s="93"/>
      <c r="N6" s="117"/>
      <c r="O6" s="117"/>
      <c r="P6" s="117"/>
      <c r="Q6" s="92"/>
    </row>
    <row r="7" spans="1:17" ht="15.75">
      <c r="A7" s="110"/>
      <c r="B7" s="112"/>
      <c r="C7" s="114"/>
      <c r="D7" s="93"/>
      <c r="E7" s="93"/>
      <c r="F7" s="93">
        <v>5</v>
      </c>
      <c r="G7" s="93"/>
      <c r="H7" s="93">
        <v>4</v>
      </c>
      <c r="I7" s="93"/>
      <c r="J7" s="93">
        <v>3</v>
      </c>
      <c r="K7" s="93"/>
      <c r="L7" s="93">
        <v>2</v>
      </c>
      <c r="M7" s="93"/>
      <c r="N7" s="117"/>
      <c r="O7" s="117"/>
      <c r="P7" s="117"/>
      <c r="Q7" s="92"/>
    </row>
    <row r="8" spans="1:17" ht="15.75">
      <c r="A8" s="111"/>
      <c r="B8" s="112"/>
      <c r="C8" s="115"/>
      <c r="D8" s="1" t="s">
        <v>9</v>
      </c>
      <c r="E8" s="1" t="s">
        <v>10</v>
      </c>
      <c r="F8" s="1" t="s">
        <v>9</v>
      </c>
      <c r="G8" s="1" t="s">
        <v>10</v>
      </c>
      <c r="H8" s="1" t="s">
        <v>9</v>
      </c>
      <c r="I8" s="1" t="s">
        <v>10</v>
      </c>
      <c r="J8" s="1" t="s">
        <v>9</v>
      </c>
      <c r="K8" s="1" t="s">
        <v>10</v>
      </c>
      <c r="L8" s="1" t="s">
        <v>9</v>
      </c>
      <c r="M8" s="1" t="s">
        <v>10</v>
      </c>
      <c r="N8" s="117"/>
      <c r="O8" s="117"/>
      <c r="P8" s="117"/>
      <c r="Q8" s="92"/>
    </row>
    <row r="9" spans="1:17" ht="15.75">
      <c r="A9" s="22"/>
      <c r="B9" s="11" t="s">
        <v>11</v>
      </c>
      <c r="C9" s="100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</row>
    <row r="10" spans="1:17" ht="18" customHeight="1">
      <c r="A10" s="76">
        <v>1</v>
      </c>
      <c r="B10" s="2" t="s">
        <v>12</v>
      </c>
      <c r="C10" s="18">
        <v>69</v>
      </c>
      <c r="D10" s="80">
        <v>56</v>
      </c>
      <c r="E10" s="81">
        <v>81.159420289855106</v>
      </c>
      <c r="F10" s="79">
        <v>11</v>
      </c>
      <c r="G10" s="81">
        <v>19.6428571428571</v>
      </c>
      <c r="H10" s="79">
        <v>16</v>
      </c>
      <c r="I10" s="81">
        <v>28.571428571428601</v>
      </c>
      <c r="J10" s="79">
        <v>26</v>
      </c>
      <c r="K10" s="81">
        <v>46.428571428571402</v>
      </c>
      <c r="L10" s="79">
        <v>3</v>
      </c>
      <c r="M10" s="81">
        <v>5.3571428571428603</v>
      </c>
      <c r="N10" s="81">
        <v>94.642857142857096</v>
      </c>
      <c r="O10" s="82">
        <v>48.214285714285701</v>
      </c>
      <c r="P10" s="82">
        <v>3.625</v>
      </c>
      <c r="Q10" s="83">
        <v>55.5</v>
      </c>
    </row>
    <row r="11" spans="1:17" ht="18" customHeight="1">
      <c r="A11" s="76">
        <v>2</v>
      </c>
      <c r="B11" s="2" t="s">
        <v>13</v>
      </c>
      <c r="C11" s="18">
        <v>46</v>
      </c>
      <c r="D11" s="80">
        <v>41</v>
      </c>
      <c r="E11" s="81">
        <v>89.130434782608702</v>
      </c>
      <c r="F11" s="79">
        <v>6</v>
      </c>
      <c r="G11" s="81">
        <v>14.634146341463399</v>
      </c>
      <c r="H11" s="79">
        <v>23</v>
      </c>
      <c r="I11" s="81">
        <v>56.097560975609802</v>
      </c>
      <c r="J11" s="79">
        <v>12</v>
      </c>
      <c r="K11" s="81">
        <v>29.268292682926798</v>
      </c>
      <c r="L11" s="79">
        <v>0</v>
      </c>
      <c r="M11" s="81">
        <v>0</v>
      </c>
      <c r="N11" s="81">
        <v>100</v>
      </c>
      <c r="O11" s="82">
        <v>70.731707317073202</v>
      </c>
      <c r="P11" s="82">
        <v>3.8536585365853702</v>
      </c>
      <c r="Q11" s="83">
        <v>61.0731707317073</v>
      </c>
    </row>
    <row r="12" spans="1:17" ht="14.25" customHeight="1">
      <c r="A12" s="76">
        <v>3</v>
      </c>
      <c r="B12" s="2" t="s">
        <v>14</v>
      </c>
      <c r="C12" s="18">
        <v>52</v>
      </c>
      <c r="D12" s="80">
        <v>43</v>
      </c>
      <c r="E12" s="81">
        <v>82.692307692307693</v>
      </c>
      <c r="F12" s="79">
        <v>4</v>
      </c>
      <c r="G12" s="81">
        <v>9.3023255813953494</v>
      </c>
      <c r="H12" s="79">
        <v>17</v>
      </c>
      <c r="I12" s="81">
        <v>39.534883720930203</v>
      </c>
      <c r="J12" s="79">
        <v>21</v>
      </c>
      <c r="K12" s="81">
        <v>48.837209302325597</v>
      </c>
      <c r="L12" s="79">
        <v>1</v>
      </c>
      <c r="M12" s="81">
        <v>2.32558139534884</v>
      </c>
      <c r="N12" s="81">
        <v>97.674418604651194</v>
      </c>
      <c r="O12" s="82">
        <v>48.837209302325597</v>
      </c>
      <c r="P12" s="82">
        <v>3.5581395348837201</v>
      </c>
      <c r="Q12" s="83">
        <v>52.558139534883701</v>
      </c>
    </row>
    <row r="13" spans="1:17" ht="18" customHeight="1">
      <c r="A13" s="76">
        <v>4</v>
      </c>
      <c r="B13" s="2" t="s">
        <v>15</v>
      </c>
      <c r="C13" s="18">
        <v>100</v>
      </c>
      <c r="D13" s="80">
        <v>87</v>
      </c>
      <c r="E13" s="81">
        <v>87</v>
      </c>
      <c r="F13" s="79">
        <v>14</v>
      </c>
      <c r="G13" s="81">
        <v>16.091954022988499</v>
      </c>
      <c r="H13" s="79">
        <v>58</v>
      </c>
      <c r="I13" s="81">
        <v>66.6666666666667</v>
      </c>
      <c r="J13" s="79">
        <v>15</v>
      </c>
      <c r="K13" s="81">
        <v>17.241379310344801</v>
      </c>
      <c r="L13" s="79">
        <v>0</v>
      </c>
      <c r="M13" s="81">
        <v>0</v>
      </c>
      <c r="N13" s="81">
        <v>100</v>
      </c>
      <c r="O13" s="82">
        <v>82.758620689655203</v>
      </c>
      <c r="P13" s="82">
        <v>3.9885057471264398</v>
      </c>
      <c r="Q13" s="83">
        <v>64.965517241379303</v>
      </c>
    </row>
    <row r="14" spans="1:17" ht="15.75">
      <c r="A14" s="76">
        <v>5</v>
      </c>
      <c r="B14" s="2" t="s">
        <v>16</v>
      </c>
      <c r="C14" s="18">
        <v>33</v>
      </c>
      <c r="D14" s="80">
        <v>30</v>
      </c>
      <c r="E14" s="81">
        <v>90.909090909090907</v>
      </c>
      <c r="F14" s="79">
        <v>3</v>
      </c>
      <c r="G14" s="81">
        <v>10</v>
      </c>
      <c r="H14" s="79">
        <v>12</v>
      </c>
      <c r="I14" s="81">
        <v>40</v>
      </c>
      <c r="J14" s="79">
        <v>14</v>
      </c>
      <c r="K14" s="81">
        <v>46.6666666666667</v>
      </c>
      <c r="L14" s="79">
        <v>1</v>
      </c>
      <c r="M14" s="81">
        <v>3.3333333333333299</v>
      </c>
      <c r="N14" s="81">
        <v>96.6666666666667</v>
      </c>
      <c r="O14" s="82">
        <v>50</v>
      </c>
      <c r="P14" s="82">
        <v>3.56666666666667</v>
      </c>
      <c r="Q14" s="83">
        <v>52.933333333333302</v>
      </c>
    </row>
    <row r="15" spans="1:17" ht="15.75">
      <c r="A15" s="76">
        <v>6</v>
      </c>
      <c r="B15" s="2" t="s">
        <v>17</v>
      </c>
      <c r="C15" s="18">
        <v>18</v>
      </c>
      <c r="D15" s="80">
        <v>14</v>
      </c>
      <c r="E15" s="81">
        <v>77.7777777777778</v>
      </c>
      <c r="F15" s="79">
        <v>2</v>
      </c>
      <c r="G15" s="81">
        <v>14.285714285714301</v>
      </c>
      <c r="H15" s="79">
        <v>8</v>
      </c>
      <c r="I15" s="81">
        <v>57.142857142857103</v>
      </c>
      <c r="J15" s="79">
        <v>4</v>
      </c>
      <c r="K15" s="81">
        <v>28.571428571428601</v>
      </c>
      <c r="L15" s="79">
        <v>0</v>
      </c>
      <c r="M15" s="81">
        <v>0</v>
      </c>
      <c r="N15" s="81">
        <v>100</v>
      </c>
      <c r="O15" s="82">
        <v>71.428571428571402</v>
      </c>
      <c r="P15" s="82">
        <v>3.8571428571428599</v>
      </c>
      <c r="Q15" s="83">
        <v>61.142857142857103</v>
      </c>
    </row>
    <row r="16" spans="1:17" ht="15.75">
      <c r="A16" s="76">
        <v>7</v>
      </c>
      <c r="B16" s="2" t="s">
        <v>18</v>
      </c>
      <c r="C16" s="18">
        <v>103</v>
      </c>
      <c r="D16" s="80">
        <v>93</v>
      </c>
      <c r="E16" s="81">
        <v>90.291262135922295</v>
      </c>
      <c r="F16" s="79">
        <v>14</v>
      </c>
      <c r="G16" s="81">
        <v>15.0537634408602</v>
      </c>
      <c r="H16" s="79">
        <v>51</v>
      </c>
      <c r="I16" s="81">
        <v>54.838709677419402</v>
      </c>
      <c r="J16" s="79">
        <v>28</v>
      </c>
      <c r="K16" s="81">
        <v>30.1075268817204</v>
      </c>
      <c r="L16" s="79">
        <v>0</v>
      </c>
      <c r="M16" s="81">
        <v>0</v>
      </c>
      <c r="N16" s="81">
        <v>100</v>
      </c>
      <c r="O16" s="82">
        <v>69.892473118279597</v>
      </c>
      <c r="P16" s="82">
        <v>3.8494623655914002</v>
      </c>
      <c r="Q16" s="83">
        <v>60.989247311828002</v>
      </c>
    </row>
    <row r="17" spans="1:17" ht="15.75">
      <c r="A17" s="76">
        <v>8</v>
      </c>
      <c r="B17" s="2" t="s">
        <v>19</v>
      </c>
      <c r="C17" s="18">
        <v>32</v>
      </c>
      <c r="D17" s="80">
        <v>30</v>
      </c>
      <c r="E17" s="81">
        <v>93.75</v>
      </c>
      <c r="F17" s="79">
        <v>4</v>
      </c>
      <c r="G17" s="81">
        <v>13.3333333333333</v>
      </c>
      <c r="H17" s="79">
        <v>12</v>
      </c>
      <c r="I17" s="81">
        <v>40</v>
      </c>
      <c r="J17" s="79">
        <v>14</v>
      </c>
      <c r="K17" s="81">
        <v>46.6666666666667</v>
      </c>
      <c r="L17" s="79">
        <v>0</v>
      </c>
      <c r="M17" s="81">
        <v>0</v>
      </c>
      <c r="N17" s="81">
        <v>100</v>
      </c>
      <c r="O17" s="82">
        <v>53.3333333333333</v>
      </c>
      <c r="P17" s="82">
        <v>3.6666666666666701</v>
      </c>
      <c r="Q17" s="83">
        <v>55.733333333333299</v>
      </c>
    </row>
    <row r="18" spans="1:17" ht="15.75">
      <c r="A18" s="76">
        <v>9</v>
      </c>
      <c r="B18" s="2" t="s">
        <v>20</v>
      </c>
      <c r="C18" s="18">
        <v>46</v>
      </c>
      <c r="D18" s="80">
        <v>44</v>
      </c>
      <c r="E18" s="81">
        <v>95.652173913043498</v>
      </c>
      <c r="F18" s="79">
        <v>4</v>
      </c>
      <c r="G18" s="81">
        <v>9.0909090909090899</v>
      </c>
      <c r="H18" s="79">
        <v>19</v>
      </c>
      <c r="I18" s="81">
        <v>43.181818181818201</v>
      </c>
      <c r="J18" s="79">
        <v>20</v>
      </c>
      <c r="K18" s="81">
        <v>45.454545454545503</v>
      </c>
      <c r="L18" s="79">
        <v>1</v>
      </c>
      <c r="M18" s="81">
        <v>2.2727272727272698</v>
      </c>
      <c r="N18" s="81">
        <v>97.727272727272705</v>
      </c>
      <c r="O18" s="82">
        <v>52.272727272727302</v>
      </c>
      <c r="P18" s="82">
        <v>3.5909090909090899</v>
      </c>
      <c r="Q18" s="83">
        <v>53.454545454545503</v>
      </c>
    </row>
    <row r="19" spans="1:17" ht="15.75">
      <c r="A19" s="76">
        <v>10</v>
      </c>
      <c r="B19" s="2" t="s">
        <v>21</v>
      </c>
      <c r="C19" s="18">
        <v>68</v>
      </c>
      <c r="D19" s="80">
        <v>65</v>
      </c>
      <c r="E19" s="81">
        <v>95.588235294117695</v>
      </c>
      <c r="F19" s="79">
        <v>5</v>
      </c>
      <c r="G19" s="81">
        <v>7.6923076923076898</v>
      </c>
      <c r="H19" s="79">
        <v>32</v>
      </c>
      <c r="I19" s="81">
        <v>49.230769230769198</v>
      </c>
      <c r="J19" s="79">
        <v>27</v>
      </c>
      <c r="K19" s="81">
        <v>41.538461538461497</v>
      </c>
      <c r="L19" s="79">
        <v>1</v>
      </c>
      <c r="M19" s="81">
        <v>1.5384615384615401</v>
      </c>
      <c r="N19" s="81">
        <v>98.461538461538495</v>
      </c>
      <c r="O19" s="82">
        <v>56.923076923076898</v>
      </c>
      <c r="P19" s="82">
        <v>3.6307692307692299</v>
      </c>
      <c r="Q19" s="83">
        <v>54.4</v>
      </c>
    </row>
    <row r="20" spans="1:17" ht="15.75">
      <c r="A20" s="76">
        <v>11</v>
      </c>
      <c r="B20" s="2" t="s">
        <v>22</v>
      </c>
      <c r="C20" s="18">
        <v>70</v>
      </c>
      <c r="D20" s="80">
        <v>61</v>
      </c>
      <c r="E20" s="81">
        <v>87.142857142857096</v>
      </c>
      <c r="F20" s="79">
        <v>9</v>
      </c>
      <c r="G20" s="81">
        <v>14.7540983606557</v>
      </c>
      <c r="H20" s="79">
        <v>21</v>
      </c>
      <c r="I20" s="81">
        <v>34.426229508196698</v>
      </c>
      <c r="J20" s="79">
        <v>26</v>
      </c>
      <c r="K20" s="81">
        <v>42.622950819672099</v>
      </c>
      <c r="L20" s="79">
        <v>5</v>
      </c>
      <c r="M20" s="81">
        <v>8.1967213114754092</v>
      </c>
      <c r="N20" s="81">
        <v>91.8032786885246</v>
      </c>
      <c r="O20" s="82">
        <v>49.180327868852501</v>
      </c>
      <c r="P20" s="82">
        <v>3.5573770491803298</v>
      </c>
      <c r="Q20" s="83">
        <v>53.442622950819697</v>
      </c>
    </row>
    <row r="21" spans="1:17" ht="15.75">
      <c r="A21" s="76">
        <v>12</v>
      </c>
      <c r="B21" s="2" t="s">
        <v>23</v>
      </c>
      <c r="C21" s="18">
        <v>27</v>
      </c>
      <c r="D21" s="80">
        <v>25</v>
      </c>
      <c r="E21" s="81">
        <v>92.592592592592595</v>
      </c>
      <c r="F21" s="79">
        <v>3</v>
      </c>
      <c r="G21" s="81">
        <v>12</v>
      </c>
      <c r="H21" s="79">
        <v>11</v>
      </c>
      <c r="I21" s="81">
        <v>44</v>
      </c>
      <c r="J21" s="79">
        <v>10</v>
      </c>
      <c r="K21" s="81">
        <v>40</v>
      </c>
      <c r="L21" s="79">
        <v>1</v>
      </c>
      <c r="M21" s="81">
        <v>4</v>
      </c>
      <c r="N21" s="81">
        <v>96</v>
      </c>
      <c r="O21" s="82">
        <v>56</v>
      </c>
      <c r="P21" s="82">
        <v>3.64</v>
      </c>
      <c r="Q21" s="83">
        <v>55.2</v>
      </c>
    </row>
    <row r="22" spans="1:17" ht="15.75">
      <c r="A22" s="76">
        <v>13</v>
      </c>
      <c r="B22" s="2" t="s">
        <v>24</v>
      </c>
      <c r="C22" s="18">
        <v>38</v>
      </c>
      <c r="D22" s="80">
        <v>27</v>
      </c>
      <c r="E22" s="81">
        <v>71.052631578947398</v>
      </c>
      <c r="F22" s="79">
        <v>7</v>
      </c>
      <c r="G22" s="81">
        <v>25.925925925925899</v>
      </c>
      <c r="H22" s="79">
        <v>8</v>
      </c>
      <c r="I22" s="81">
        <v>29.629629629629601</v>
      </c>
      <c r="J22" s="79">
        <v>12</v>
      </c>
      <c r="K22" s="81">
        <v>44.4444444444444</v>
      </c>
      <c r="L22" s="79">
        <v>0</v>
      </c>
      <c r="M22" s="81">
        <v>0</v>
      </c>
      <c r="N22" s="81">
        <v>100</v>
      </c>
      <c r="O22" s="82">
        <v>55.5555555555556</v>
      </c>
      <c r="P22" s="82">
        <v>3.81481481481481</v>
      </c>
      <c r="Q22" s="83">
        <v>60.8888888888889</v>
      </c>
    </row>
    <row r="23" spans="1:17" ht="18" customHeight="1">
      <c r="A23" s="76">
        <v>14</v>
      </c>
      <c r="B23" s="2" t="s">
        <v>25</v>
      </c>
      <c r="C23" s="18">
        <v>33</v>
      </c>
      <c r="D23" s="80">
        <v>30</v>
      </c>
      <c r="E23" s="81">
        <v>90.909090909090907</v>
      </c>
      <c r="F23" s="79">
        <v>4</v>
      </c>
      <c r="G23" s="81">
        <v>13.3333333333333</v>
      </c>
      <c r="H23" s="79">
        <v>11</v>
      </c>
      <c r="I23" s="81">
        <v>36.6666666666667</v>
      </c>
      <c r="J23" s="79">
        <v>15</v>
      </c>
      <c r="K23" s="81">
        <v>50</v>
      </c>
      <c r="L23" s="79">
        <v>0</v>
      </c>
      <c r="M23" s="81">
        <v>0</v>
      </c>
      <c r="N23" s="81">
        <v>100</v>
      </c>
      <c r="O23" s="82">
        <v>50</v>
      </c>
      <c r="P23" s="82">
        <v>3.6333333333333302</v>
      </c>
      <c r="Q23" s="83">
        <v>54.8</v>
      </c>
    </row>
    <row r="24" spans="1:17" ht="15.75">
      <c r="A24" s="76">
        <v>15</v>
      </c>
      <c r="B24" s="3" t="s">
        <v>26</v>
      </c>
      <c r="C24" s="24">
        <v>85</v>
      </c>
      <c r="D24" s="80">
        <v>77</v>
      </c>
      <c r="E24" s="81">
        <v>90.588235294117695</v>
      </c>
      <c r="F24" s="85">
        <v>5</v>
      </c>
      <c r="G24" s="81">
        <v>6.4935064935064899</v>
      </c>
      <c r="H24" s="85">
        <v>34</v>
      </c>
      <c r="I24" s="81">
        <v>44.1558441558442</v>
      </c>
      <c r="J24" s="85">
        <v>31</v>
      </c>
      <c r="K24" s="81">
        <v>40.259740259740298</v>
      </c>
      <c r="L24" s="85">
        <v>7</v>
      </c>
      <c r="M24" s="81">
        <v>9.0909090909090899</v>
      </c>
      <c r="N24" s="81">
        <v>90.909090909090907</v>
      </c>
      <c r="O24" s="82">
        <v>50.649350649350701</v>
      </c>
      <c r="P24" s="82">
        <v>3.4805194805194799</v>
      </c>
      <c r="Q24" s="83">
        <v>50.701298701298697</v>
      </c>
    </row>
    <row r="25" spans="1:17" ht="15.75">
      <c r="A25" s="23"/>
      <c r="B25" s="25" t="s">
        <v>27</v>
      </c>
      <c r="C25" s="26">
        <f>SUM(C10:C24)</f>
        <v>820</v>
      </c>
      <c r="D25" s="27">
        <f>SUM(D10:D24)</f>
        <v>723</v>
      </c>
      <c r="E25" s="28">
        <f>D25*100/C25</f>
        <v>88.170731707317074</v>
      </c>
      <c r="F25" s="26">
        <f>SUM(F10:F24)</f>
        <v>95</v>
      </c>
      <c r="G25" s="28">
        <f>F25*100/D25</f>
        <v>13.13969571230982</v>
      </c>
      <c r="H25" s="26">
        <v>333</v>
      </c>
      <c r="I25" s="28">
        <f>H25*100/D25</f>
        <v>46.058091286307054</v>
      </c>
      <c r="J25" s="26">
        <f>SUM(J10:J24)</f>
        <v>275</v>
      </c>
      <c r="K25" s="28">
        <f>J25*100/D25</f>
        <v>38.035961272475795</v>
      </c>
      <c r="L25" s="26">
        <f>SUM(L10:L24)</f>
        <v>20</v>
      </c>
      <c r="M25" s="28">
        <f>L25*100/D25</f>
        <v>2.7662517289073305</v>
      </c>
      <c r="N25" s="28">
        <f>(F25+H25+J25)*100/D25</f>
        <v>97.233748271092665</v>
      </c>
      <c r="O25" s="29">
        <f>(F25+H25)*100/D25</f>
        <v>59.197786998616877</v>
      </c>
      <c r="P25" s="29">
        <f>(F25*5+H25*4+J25*3+L25*2)/D25</f>
        <v>3.6957123098201938</v>
      </c>
      <c r="Q25" s="30">
        <f>(F25*100+H25*64+J25*36+L25*16)/D25</f>
        <v>56.752420470262791</v>
      </c>
    </row>
    <row r="26" spans="1:17" ht="15.75">
      <c r="A26" s="23"/>
      <c r="B26" s="13" t="s">
        <v>28</v>
      </c>
      <c r="C26" s="103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5"/>
    </row>
    <row r="27" spans="1:17" ht="18" customHeight="1">
      <c r="A27" s="23">
        <v>1</v>
      </c>
      <c r="B27" s="2" t="s">
        <v>29</v>
      </c>
      <c r="C27" s="18">
        <v>33</v>
      </c>
      <c r="D27" s="80">
        <v>30</v>
      </c>
      <c r="E27" s="81">
        <v>90.909090909090907</v>
      </c>
      <c r="F27" s="79">
        <v>6</v>
      </c>
      <c r="G27" s="81">
        <v>20</v>
      </c>
      <c r="H27" s="79">
        <v>8</v>
      </c>
      <c r="I27" s="81">
        <v>26.6666666666667</v>
      </c>
      <c r="J27" s="79">
        <v>16</v>
      </c>
      <c r="K27" s="81">
        <v>53.3333333333333</v>
      </c>
      <c r="L27" s="79">
        <v>0</v>
      </c>
      <c r="M27" s="81">
        <v>0</v>
      </c>
      <c r="N27" s="81">
        <v>100</v>
      </c>
      <c r="O27" s="82">
        <v>46.6666666666667</v>
      </c>
      <c r="P27" s="82">
        <v>3.6666666666666701</v>
      </c>
      <c r="Q27" s="83">
        <v>56.266666666666701</v>
      </c>
    </row>
    <row r="28" spans="1:17" ht="15.75">
      <c r="A28" s="31">
        <v>2</v>
      </c>
      <c r="B28" s="3" t="s">
        <v>30</v>
      </c>
      <c r="C28" s="18">
        <v>32</v>
      </c>
      <c r="D28" s="80">
        <v>27</v>
      </c>
      <c r="E28" s="81">
        <v>84.375</v>
      </c>
      <c r="F28" s="79">
        <v>9</v>
      </c>
      <c r="G28" s="81">
        <v>33.3333333333333</v>
      </c>
      <c r="H28" s="79">
        <v>12</v>
      </c>
      <c r="I28" s="81">
        <v>44.4444444444444</v>
      </c>
      <c r="J28" s="79">
        <v>6</v>
      </c>
      <c r="K28" s="81">
        <v>22.2222222222222</v>
      </c>
      <c r="L28" s="79">
        <v>0</v>
      </c>
      <c r="M28" s="81">
        <v>0</v>
      </c>
      <c r="N28" s="81">
        <v>100</v>
      </c>
      <c r="O28" s="82">
        <v>77.7777777777778</v>
      </c>
      <c r="P28" s="82">
        <v>4.1111111111111098</v>
      </c>
      <c r="Q28" s="83">
        <v>69.7777777777778</v>
      </c>
    </row>
    <row r="29" spans="1:17" ht="15.75">
      <c r="A29" s="32"/>
      <c r="B29" s="25" t="s">
        <v>27</v>
      </c>
      <c r="C29" s="26">
        <f>SUM(C27:C28)</f>
        <v>65</v>
      </c>
      <c r="D29" s="27">
        <f>F29+H29+J29+L29</f>
        <v>57</v>
      </c>
      <c r="E29" s="28">
        <f>D29*100/C29</f>
        <v>87.692307692307693</v>
      </c>
      <c r="F29" s="26">
        <f>SUM(F27:F28)</f>
        <v>15</v>
      </c>
      <c r="G29" s="28">
        <f>F29*100/D29</f>
        <v>26.315789473684209</v>
      </c>
      <c r="H29" s="26">
        <f>SUM(H27:H28)</f>
        <v>20</v>
      </c>
      <c r="I29" s="28">
        <f>H29*100/D29</f>
        <v>35.087719298245617</v>
      </c>
      <c r="J29" s="26">
        <f>SUM(J27:J28)</f>
        <v>22</v>
      </c>
      <c r="K29" s="28">
        <f>J29*100/D29</f>
        <v>38.596491228070178</v>
      </c>
      <c r="L29" s="26">
        <f>SUM(L27:L28)</f>
        <v>0</v>
      </c>
      <c r="M29" s="28">
        <f>L29*100/D29</f>
        <v>0</v>
      </c>
      <c r="N29" s="28">
        <f>(F29+H29+J29)*100/D29</f>
        <v>100</v>
      </c>
      <c r="O29" s="29">
        <f>(F29+H29)*100/D29</f>
        <v>61.403508771929822</v>
      </c>
      <c r="P29" s="33">
        <f>(F29*5+H29*4+J29*3+L29*2)/D29</f>
        <v>3.8771929824561404</v>
      </c>
      <c r="Q29" s="34">
        <f>(F29*100+H29*64+J29*36+L29*16)/D29</f>
        <v>62.666666666666664</v>
      </c>
    </row>
    <row r="30" spans="1:17" ht="15.75">
      <c r="A30" s="35"/>
      <c r="B30" s="14" t="s">
        <v>31</v>
      </c>
      <c r="C30" s="103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5"/>
    </row>
    <row r="31" spans="1:17" ht="15.75">
      <c r="A31" s="76">
        <v>1</v>
      </c>
      <c r="B31" s="36" t="s">
        <v>32</v>
      </c>
      <c r="C31" s="79">
        <v>28</v>
      </c>
      <c r="D31" s="80">
        <v>24</v>
      </c>
      <c r="E31" s="81">
        <v>85.714285714285694</v>
      </c>
      <c r="F31" s="79">
        <v>13</v>
      </c>
      <c r="G31" s="81">
        <v>54.1666666666667</v>
      </c>
      <c r="H31" s="79">
        <v>11</v>
      </c>
      <c r="I31" s="81">
        <v>45.8333333333333</v>
      </c>
      <c r="J31" s="79">
        <v>0</v>
      </c>
      <c r="K31" s="81">
        <v>0</v>
      </c>
      <c r="L31" s="79">
        <v>0</v>
      </c>
      <c r="M31" s="81">
        <v>0</v>
      </c>
      <c r="N31" s="81">
        <v>100</v>
      </c>
      <c r="O31" s="82">
        <v>100</v>
      </c>
      <c r="P31" s="82">
        <v>4.5416666666666696</v>
      </c>
      <c r="Q31" s="83">
        <v>83.5</v>
      </c>
    </row>
    <row r="32" spans="1:17" ht="15.75">
      <c r="A32" s="76">
        <v>2</v>
      </c>
      <c r="B32" s="36" t="s">
        <v>33</v>
      </c>
      <c r="C32" s="79">
        <v>46</v>
      </c>
      <c r="D32" s="80">
        <v>41</v>
      </c>
      <c r="E32" s="81">
        <v>89.130434782608702</v>
      </c>
      <c r="F32" s="79">
        <v>12</v>
      </c>
      <c r="G32" s="81">
        <v>29.268292682926798</v>
      </c>
      <c r="H32" s="79">
        <v>20</v>
      </c>
      <c r="I32" s="81">
        <v>48.780487804878</v>
      </c>
      <c r="J32" s="79">
        <v>9</v>
      </c>
      <c r="K32" s="81">
        <v>21.951219512195099</v>
      </c>
      <c r="L32" s="79">
        <v>0</v>
      </c>
      <c r="M32" s="81">
        <v>0</v>
      </c>
      <c r="N32" s="81">
        <v>100</v>
      </c>
      <c r="O32" s="82">
        <v>78.048780487804905</v>
      </c>
      <c r="P32" s="82">
        <v>4.0731707317073198</v>
      </c>
      <c r="Q32" s="83">
        <v>68.390243902438996</v>
      </c>
    </row>
    <row r="33" spans="1:17" ht="15.75">
      <c r="A33" s="76">
        <v>3</v>
      </c>
      <c r="B33" s="36" t="s">
        <v>34</v>
      </c>
      <c r="C33" s="79">
        <v>43</v>
      </c>
      <c r="D33" s="80">
        <v>40</v>
      </c>
      <c r="E33" s="81">
        <v>93.023255813953497</v>
      </c>
      <c r="F33" s="79">
        <v>11</v>
      </c>
      <c r="G33" s="81">
        <v>27.5</v>
      </c>
      <c r="H33" s="79">
        <v>16</v>
      </c>
      <c r="I33" s="81">
        <v>40</v>
      </c>
      <c r="J33" s="79">
        <v>13</v>
      </c>
      <c r="K33" s="81">
        <v>32.5</v>
      </c>
      <c r="L33" s="79">
        <v>0</v>
      </c>
      <c r="M33" s="81">
        <v>0</v>
      </c>
      <c r="N33" s="81">
        <v>100</v>
      </c>
      <c r="O33" s="82">
        <v>67.5</v>
      </c>
      <c r="P33" s="82">
        <v>3.95</v>
      </c>
      <c r="Q33" s="83">
        <v>64.8</v>
      </c>
    </row>
    <row r="34" spans="1:17" ht="15.75">
      <c r="A34" s="76">
        <v>4</v>
      </c>
      <c r="B34" s="36" t="s">
        <v>35</v>
      </c>
      <c r="C34" s="79">
        <v>16</v>
      </c>
      <c r="D34" s="80">
        <v>12</v>
      </c>
      <c r="E34" s="81">
        <v>75</v>
      </c>
      <c r="F34" s="79">
        <v>4</v>
      </c>
      <c r="G34" s="81">
        <v>33.3333333333333</v>
      </c>
      <c r="H34" s="79">
        <v>1</v>
      </c>
      <c r="I34" s="81">
        <v>8.3333333333333304</v>
      </c>
      <c r="J34" s="79">
        <v>6</v>
      </c>
      <c r="K34" s="81">
        <v>50</v>
      </c>
      <c r="L34" s="79">
        <v>1</v>
      </c>
      <c r="M34" s="81">
        <v>8.3333333333333304</v>
      </c>
      <c r="N34" s="81">
        <v>91.6666666666667</v>
      </c>
      <c r="O34" s="82">
        <v>41.6666666666667</v>
      </c>
      <c r="P34" s="82">
        <v>3.6666666666666701</v>
      </c>
      <c r="Q34" s="83">
        <v>58</v>
      </c>
    </row>
    <row r="35" spans="1:17" ht="15.75">
      <c r="A35" s="77">
        <v>5</v>
      </c>
      <c r="B35" s="36" t="s">
        <v>36</v>
      </c>
      <c r="C35" s="79">
        <v>21</v>
      </c>
      <c r="D35" s="80">
        <v>16</v>
      </c>
      <c r="E35" s="81">
        <v>76.190476190476204</v>
      </c>
      <c r="F35" s="79">
        <v>2</v>
      </c>
      <c r="G35" s="81">
        <v>12.5</v>
      </c>
      <c r="H35" s="79">
        <v>9</v>
      </c>
      <c r="I35" s="81">
        <v>56.25</v>
      </c>
      <c r="J35" s="79">
        <v>5</v>
      </c>
      <c r="K35" s="81">
        <v>31.25</v>
      </c>
      <c r="L35" s="79">
        <v>0</v>
      </c>
      <c r="M35" s="81">
        <v>0</v>
      </c>
      <c r="N35" s="81">
        <v>100</v>
      </c>
      <c r="O35" s="82">
        <v>68.75</v>
      </c>
      <c r="P35" s="82">
        <v>3.8125</v>
      </c>
      <c r="Q35" s="83">
        <v>59.75</v>
      </c>
    </row>
    <row r="36" spans="1:17" ht="15.75">
      <c r="A36" s="78">
        <v>6</v>
      </c>
      <c r="B36" s="36" t="s">
        <v>37</v>
      </c>
      <c r="C36" s="79">
        <v>57</v>
      </c>
      <c r="D36" s="80">
        <v>52</v>
      </c>
      <c r="E36" s="81">
        <v>91.228070175438603</v>
      </c>
      <c r="F36" s="79">
        <v>5</v>
      </c>
      <c r="G36" s="81">
        <v>9.6153846153846096</v>
      </c>
      <c r="H36" s="79">
        <v>22</v>
      </c>
      <c r="I36" s="81">
        <v>42.307692307692299</v>
      </c>
      <c r="J36" s="79">
        <v>25</v>
      </c>
      <c r="K36" s="81">
        <v>48.076923076923102</v>
      </c>
      <c r="L36" s="79">
        <v>0</v>
      </c>
      <c r="M36" s="81">
        <v>0</v>
      </c>
      <c r="N36" s="81">
        <v>100</v>
      </c>
      <c r="O36" s="82">
        <v>51.923076923076898</v>
      </c>
      <c r="P36" s="82">
        <v>3.6153846153846199</v>
      </c>
      <c r="Q36" s="83">
        <v>54</v>
      </c>
    </row>
    <row r="37" spans="1:17" ht="15.75">
      <c r="A37" s="78">
        <v>7</v>
      </c>
      <c r="B37" s="36" t="s">
        <v>38</v>
      </c>
      <c r="C37" s="79">
        <v>56</v>
      </c>
      <c r="D37" s="80">
        <v>49</v>
      </c>
      <c r="E37" s="81">
        <v>87.5</v>
      </c>
      <c r="F37" s="79">
        <v>3</v>
      </c>
      <c r="G37" s="81">
        <v>6.12244897959184</v>
      </c>
      <c r="H37" s="79">
        <v>19</v>
      </c>
      <c r="I37" s="81">
        <v>38.775510204081598</v>
      </c>
      <c r="J37" s="79">
        <v>27</v>
      </c>
      <c r="K37" s="81">
        <v>55.1020408163265</v>
      </c>
      <c r="L37" s="79">
        <v>0</v>
      </c>
      <c r="M37" s="81">
        <v>0</v>
      </c>
      <c r="N37" s="81">
        <v>100</v>
      </c>
      <c r="O37" s="82">
        <v>44.8979591836735</v>
      </c>
      <c r="P37" s="82">
        <v>3.5102040816326499</v>
      </c>
      <c r="Q37" s="83">
        <v>50.775510204081598</v>
      </c>
    </row>
    <row r="38" spans="1:17" ht="15.75">
      <c r="A38" s="78">
        <v>8</v>
      </c>
      <c r="B38" s="36" t="s">
        <v>39</v>
      </c>
      <c r="C38" s="79">
        <v>19</v>
      </c>
      <c r="D38" s="80">
        <v>17</v>
      </c>
      <c r="E38" s="81">
        <v>89.473684210526301</v>
      </c>
      <c r="F38" s="79">
        <v>3</v>
      </c>
      <c r="G38" s="81">
        <v>17.647058823529399</v>
      </c>
      <c r="H38" s="79">
        <v>3</v>
      </c>
      <c r="I38" s="81">
        <v>17.647058823529399</v>
      </c>
      <c r="J38" s="79">
        <v>9</v>
      </c>
      <c r="K38" s="81">
        <v>52.941176470588204</v>
      </c>
      <c r="L38" s="79">
        <v>2</v>
      </c>
      <c r="M38" s="81">
        <v>11.764705882352899</v>
      </c>
      <c r="N38" s="81">
        <v>88.235294117647101</v>
      </c>
      <c r="O38" s="82">
        <v>35.294117647058798</v>
      </c>
      <c r="P38" s="82">
        <v>3.4117647058823501</v>
      </c>
      <c r="Q38" s="83">
        <v>49.882352941176499</v>
      </c>
    </row>
    <row r="39" spans="1:17" ht="15.75">
      <c r="A39" s="78">
        <v>9</v>
      </c>
      <c r="B39" s="36" t="s">
        <v>40</v>
      </c>
      <c r="C39" s="79">
        <v>28</v>
      </c>
      <c r="D39" s="80">
        <v>23</v>
      </c>
      <c r="E39" s="81">
        <v>82.142857142857096</v>
      </c>
      <c r="F39" s="79">
        <v>6</v>
      </c>
      <c r="G39" s="81">
        <v>26.086956521739101</v>
      </c>
      <c r="H39" s="79">
        <v>7</v>
      </c>
      <c r="I39" s="81">
        <v>30.434782608695699</v>
      </c>
      <c r="J39" s="79">
        <v>9</v>
      </c>
      <c r="K39" s="81">
        <v>39.130434782608702</v>
      </c>
      <c r="L39" s="79">
        <v>1</v>
      </c>
      <c r="M39" s="81">
        <v>4.3478260869565197</v>
      </c>
      <c r="N39" s="81">
        <v>95.652173913043498</v>
      </c>
      <c r="O39" s="82">
        <v>56.521739130434803</v>
      </c>
      <c r="P39" s="82">
        <v>3.7826086956521698</v>
      </c>
      <c r="Q39" s="83">
        <v>60.347826086956502</v>
      </c>
    </row>
    <row r="40" spans="1:17" ht="15.75">
      <c r="A40" s="78">
        <v>10</v>
      </c>
      <c r="B40" s="36" t="s">
        <v>41</v>
      </c>
      <c r="C40" s="79">
        <v>65</v>
      </c>
      <c r="D40" s="80">
        <v>56</v>
      </c>
      <c r="E40" s="81">
        <v>86.153846153846203</v>
      </c>
      <c r="F40" s="79">
        <v>17</v>
      </c>
      <c r="G40" s="81">
        <v>30.3571428571429</v>
      </c>
      <c r="H40" s="79">
        <v>23</v>
      </c>
      <c r="I40" s="81">
        <v>41.071428571428598</v>
      </c>
      <c r="J40" s="79">
        <v>14</v>
      </c>
      <c r="K40" s="81">
        <v>25</v>
      </c>
      <c r="L40" s="79">
        <v>2</v>
      </c>
      <c r="M40" s="81">
        <v>3.5714285714285698</v>
      </c>
      <c r="N40" s="81">
        <v>96.428571428571402</v>
      </c>
      <c r="O40" s="82">
        <v>71.428571428571402</v>
      </c>
      <c r="P40" s="82">
        <v>3.9821428571428599</v>
      </c>
      <c r="Q40" s="83">
        <v>66.214285714285694</v>
      </c>
    </row>
    <row r="41" spans="1:17" ht="15.75">
      <c r="A41" s="78">
        <v>11</v>
      </c>
      <c r="B41" s="36" t="s">
        <v>42</v>
      </c>
      <c r="C41" s="79">
        <v>9</v>
      </c>
      <c r="D41" s="80">
        <v>9</v>
      </c>
      <c r="E41" s="81">
        <v>100</v>
      </c>
      <c r="F41" s="79">
        <v>2</v>
      </c>
      <c r="G41" s="81">
        <v>22.2222222222222</v>
      </c>
      <c r="H41" s="79">
        <v>4</v>
      </c>
      <c r="I41" s="81">
        <v>44.4444444444444</v>
      </c>
      <c r="J41" s="79">
        <v>3</v>
      </c>
      <c r="K41" s="81">
        <v>33.3333333333333</v>
      </c>
      <c r="L41" s="79">
        <v>0</v>
      </c>
      <c r="M41" s="81">
        <v>0</v>
      </c>
      <c r="N41" s="81">
        <v>100</v>
      </c>
      <c r="O41" s="82">
        <v>66.6666666666667</v>
      </c>
      <c r="P41" s="82">
        <v>3.8888888888888902</v>
      </c>
      <c r="Q41" s="83">
        <v>62.6666666666667</v>
      </c>
    </row>
    <row r="42" spans="1:17" ht="15.75">
      <c r="A42" s="78">
        <v>12</v>
      </c>
      <c r="B42" s="36" t="s">
        <v>43</v>
      </c>
      <c r="C42" s="79">
        <v>60</v>
      </c>
      <c r="D42" s="80">
        <v>47</v>
      </c>
      <c r="E42" s="81">
        <v>78.3333333333333</v>
      </c>
      <c r="F42" s="79">
        <v>7</v>
      </c>
      <c r="G42" s="81">
        <v>14.893617021276601</v>
      </c>
      <c r="H42" s="79">
        <v>19</v>
      </c>
      <c r="I42" s="81">
        <v>40.425531914893597</v>
      </c>
      <c r="J42" s="79">
        <v>19</v>
      </c>
      <c r="K42" s="81">
        <v>40.425531914893597</v>
      </c>
      <c r="L42" s="79">
        <v>2</v>
      </c>
      <c r="M42" s="81">
        <v>4.2553191489361701</v>
      </c>
      <c r="N42" s="81">
        <v>95.744680851063805</v>
      </c>
      <c r="O42" s="82">
        <v>55.319148936170201</v>
      </c>
      <c r="P42" s="82">
        <v>3.6595744680851099</v>
      </c>
      <c r="Q42" s="83">
        <v>56</v>
      </c>
    </row>
    <row r="43" spans="1:17" ht="15.75">
      <c r="A43" s="78">
        <v>13</v>
      </c>
      <c r="B43" s="36" t="s">
        <v>44</v>
      </c>
      <c r="C43" s="79">
        <v>15</v>
      </c>
      <c r="D43" s="80">
        <v>12</v>
      </c>
      <c r="E43" s="81">
        <v>80</v>
      </c>
      <c r="F43" s="79">
        <v>0</v>
      </c>
      <c r="G43" s="81">
        <v>0</v>
      </c>
      <c r="H43" s="79">
        <v>4</v>
      </c>
      <c r="I43" s="81">
        <v>33.3333333333333</v>
      </c>
      <c r="J43" s="79">
        <v>7</v>
      </c>
      <c r="K43" s="81">
        <v>58.3333333333333</v>
      </c>
      <c r="L43" s="79">
        <v>1</v>
      </c>
      <c r="M43" s="81">
        <v>8.3333333333333304</v>
      </c>
      <c r="N43" s="81">
        <v>91.6666666666667</v>
      </c>
      <c r="O43" s="82">
        <v>33.3333333333333</v>
      </c>
      <c r="P43" s="82">
        <v>3.25</v>
      </c>
      <c r="Q43" s="83">
        <v>43.6666666666667</v>
      </c>
    </row>
    <row r="44" spans="1:17" ht="17.25" customHeight="1">
      <c r="A44" s="78">
        <v>14</v>
      </c>
      <c r="B44" s="5" t="s">
        <v>45</v>
      </c>
      <c r="C44" s="79">
        <v>70</v>
      </c>
      <c r="D44" s="80">
        <v>60</v>
      </c>
      <c r="E44" s="81">
        <v>85.714285714285694</v>
      </c>
      <c r="F44" s="79">
        <v>17</v>
      </c>
      <c r="G44" s="81">
        <v>28.3333333333333</v>
      </c>
      <c r="H44" s="79">
        <v>28</v>
      </c>
      <c r="I44" s="81">
        <v>46.6666666666667</v>
      </c>
      <c r="J44" s="79">
        <v>15</v>
      </c>
      <c r="K44" s="81">
        <v>25</v>
      </c>
      <c r="L44" s="79">
        <v>0</v>
      </c>
      <c r="M44" s="81">
        <v>0</v>
      </c>
      <c r="N44" s="81">
        <v>100</v>
      </c>
      <c r="O44" s="82">
        <v>75</v>
      </c>
      <c r="P44" s="82">
        <v>4.0333333333333297</v>
      </c>
      <c r="Q44" s="83">
        <v>67.2</v>
      </c>
    </row>
    <row r="45" spans="1:17" ht="15.75">
      <c r="A45" s="75"/>
      <c r="B45" s="12" t="s">
        <v>27</v>
      </c>
      <c r="C45" s="37">
        <f>SUM(C31:C44)</f>
        <v>533</v>
      </c>
      <c r="D45" s="38">
        <f>F45+H45+J45+L45</f>
        <v>458</v>
      </c>
      <c r="E45" s="28">
        <f>D45*100/C45</f>
        <v>85.928705440900558</v>
      </c>
      <c r="F45" s="26">
        <f>SUM(F31:F44)</f>
        <v>102</v>
      </c>
      <c r="G45" s="28">
        <f>F45*100/D45</f>
        <v>22.270742358078603</v>
      </c>
      <c r="H45" s="26">
        <f>SUM(H31:H44)</f>
        <v>186</v>
      </c>
      <c r="I45" s="39">
        <f>H45*100/D45</f>
        <v>40.611353711790393</v>
      </c>
      <c r="J45" s="26">
        <f>SUM(J31:J44)</f>
        <v>161</v>
      </c>
      <c r="K45" s="28">
        <f>J45*100/D45</f>
        <v>35.1528384279476</v>
      </c>
      <c r="L45" s="26">
        <f>SUM(L31:L44)</f>
        <v>9</v>
      </c>
      <c r="M45" s="28">
        <f>L45*100/D45</f>
        <v>1.965065502183406</v>
      </c>
      <c r="N45" s="28">
        <f>(F45+H45+J45)*100/D45</f>
        <v>98.034934497816593</v>
      </c>
      <c r="O45" s="29">
        <f>(F45+H45)*100/D45</f>
        <v>62.882096069868993</v>
      </c>
      <c r="P45" s="29">
        <f>(F45*5+H45*4+J45*3+L45*2)/D45</f>
        <v>3.8318777292576418</v>
      </c>
      <c r="Q45" s="30">
        <f>(F45*100+H45*64+J45*36+L45*16)/D45</f>
        <v>61.231441048034938</v>
      </c>
    </row>
    <row r="46" spans="1:17" ht="15.75">
      <c r="B46" s="15" t="s">
        <v>46</v>
      </c>
      <c r="C46" s="106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8"/>
    </row>
    <row r="47" spans="1:17" ht="15.75">
      <c r="A47" s="75">
        <v>1</v>
      </c>
      <c r="B47" s="40" t="s">
        <v>47</v>
      </c>
      <c r="C47" s="79">
        <v>25</v>
      </c>
      <c r="D47" s="80">
        <v>25</v>
      </c>
      <c r="E47" s="81">
        <v>100</v>
      </c>
      <c r="F47" s="79">
        <v>5</v>
      </c>
      <c r="G47" s="81">
        <v>20</v>
      </c>
      <c r="H47" s="79">
        <v>9</v>
      </c>
      <c r="I47" s="81">
        <v>36</v>
      </c>
      <c r="J47" s="79">
        <v>11</v>
      </c>
      <c r="K47" s="81">
        <v>44</v>
      </c>
      <c r="L47" s="79">
        <v>0</v>
      </c>
      <c r="M47" s="81">
        <v>0</v>
      </c>
      <c r="N47" s="81">
        <v>100</v>
      </c>
      <c r="O47" s="82">
        <v>56</v>
      </c>
      <c r="P47" s="82">
        <v>3.76</v>
      </c>
      <c r="Q47" s="83">
        <v>58.88</v>
      </c>
    </row>
    <row r="48" spans="1:17" ht="15.75">
      <c r="A48" s="75">
        <v>2</v>
      </c>
      <c r="B48" s="16" t="s">
        <v>48</v>
      </c>
      <c r="C48" s="79">
        <v>7</v>
      </c>
      <c r="D48" s="80">
        <v>6</v>
      </c>
      <c r="E48" s="81">
        <v>85.714285714285694</v>
      </c>
      <c r="F48" s="79">
        <v>2</v>
      </c>
      <c r="G48" s="81">
        <v>33.3333333333333</v>
      </c>
      <c r="H48" s="79">
        <v>2</v>
      </c>
      <c r="I48" s="81">
        <v>33.3333333333333</v>
      </c>
      <c r="J48" s="79">
        <v>2</v>
      </c>
      <c r="K48" s="81">
        <v>33.3333333333333</v>
      </c>
      <c r="L48" s="79">
        <v>0</v>
      </c>
      <c r="M48" s="81">
        <v>0</v>
      </c>
      <c r="N48" s="81">
        <v>100</v>
      </c>
      <c r="O48" s="82">
        <v>66.6666666666667</v>
      </c>
      <c r="P48" s="82">
        <v>4</v>
      </c>
      <c r="Q48" s="83">
        <v>66.6666666666667</v>
      </c>
    </row>
    <row r="49" spans="1:17" ht="15.75">
      <c r="A49" s="75">
        <v>3</v>
      </c>
      <c r="B49" s="16" t="s">
        <v>49</v>
      </c>
      <c r="C49" s="79">
        <v>29</v>
      </c>
      <c r="D49" s="80">
        <v>27</v>
      </c>
      <c r="E49" s="81">
        <v>93.103448275862107</v>
      </c>
      <c r="F49" s="79">
        <v>3</v>
      </c>
      <c r="G49" s="81">
        <v>11.1111111111111</v>
      </c>
      <c r="H49" s="79">
        <v>13</v>
      </c>
      <c r="I49" s="81">
        <v>48.148148148148103</v>
      </c>
      <c r="J49" s="79">
        <v>9</v>
      </c>
      <c r="K49" s="81">
        <v>33.3333333333333</v>
      </c>
      <c r="L49" s="79">
        <v>2</v>
      </c>
      <c r="M49" s="81">
        <v>7.4074074074074101</v>
      </c>
      <c r="N49" s="81">
        <v>92.592592592592595</v>
      </c>
      <c r="O49" s="82">
        <v>59.259259259259302</v>
      </c>
      <c r="P49" s="82">
        <v>3.6296296296296302</v>
      </c>
      <c r="Q49" s="83">
        <v>55.1111111111111</v>
      </c>
    </row>
    <row r="50" spans="1:17" ht="15.75">
      <c r="A50" s="75">
        <v>4</v>
      </c>
      <c r="B50" s="16" t="s">
        <v>50</v>
      </c>
      <c r="C50" s="79">
        <v>35</v>
      </c>
      <c r="D50" s="80">
        <v>33</v>
      </c>
      <c r="E50" s="81">
        <v>94.285714285714306</v>
      </c>
      <c r="F50" s="79">
        <v>7</v>
      </c>
      <c r="G50" s="81">
        <v>21.2121212121212</v>
      </c>
      <c r="H50" s="79">
        <v>12</v>
      </c>
      <c r="I50" s="81">
        <v>36.363636363636402</v>
      </c>
      <c r="J50" s="79">
        <v>12</v>
      </c>
      <c r="K50" s="81">
        <v>36.363636363636402</v>
      </c>
      <c r="L50" s="79">
        <v>2</v>
      </c>
      <c r="M50" s="81">
        <v>6.0606060606060597</v>
      </c>
      <c r="N50" s="81">
        <v>93.939393939393895</v>
      </c>
      <c r="O50" s="82">
        <v>57.575757575757599</v>
      </c>
      <c r="P50" s="82">
        <v>3.7272727272727302</v>
      </c>
      <c r="Q50" s="83">
        <v>58.545454545454497</v>
      </c>
    </row>
    <row r="51" spans="1:17" ht="15.75">
      <c r="A51" s="75">
        <v>5</v>
      </c>
      <c r="B51" s="16" t="s">
        <v>51</v>
      </c>
      <c r="C51" s="79">
        <v>37</v>
      </c>
      <c r="D51" s="80">
        <v>25</v>
      </c>
      <c r="E51" s="81">
        <v>67.567567567567593</v>
      </c>
      <c r="F51" s="79">
        <v>5</v>
      </c>
      <c r="G51" s="81">
        <v>20</v>
      </c>
      <c r="H51" s="79">
        <v>10</v>
      </c>
      <c r="I51" s="81">
        <v>40</v>
      </c>
      <c r="J51" s="79">
        <v>10</v>
      </c>
      <c r="K51" s="81">
        <v>40</v>
      </c>
      <c r="L51" s="79">
        <v>0</v>
      </c>
      <c r="M51" s="81">
        <v>0</v>
      </c>
      <c r="N51" s="81">
        <v>100</v>
      </c>
      <c r="O51" s="82">
        <v>60</v>
      </c>
      <c r="P51" s="82">
        <v>3.8</v>
      </c>
      <c r="Q51" s="83">
        <v>60</v>
      </c>
    </row>
    <row r="52" spans="1:17" ht="15.75">
      <c r="A52" s="75">
        <v>6</v>
      </c>
      <c r="B52" s="16" t="s">
        <v>52</v>
      </c>
      <c r="C52" s="79">
        <v>22</v>
      </c>
      <c r="D52" s="80">
        <v>20</v>
      </c>
      <c r="E52" s="81">
        <v>90.909090909090907</v>
      </c>
      <c r="F52" s="79">
        <v>5</v>
      </c>
      <c r="G52" s="81">
        <v>25</v>
      </c>
      <c r="H52" s="79">
        <v>7</v>
      </c>
      <c r="I52" s="81">
        <v>35</v>
      </c>
      <c r="J52" s="79">
        <v>7</v>
      </c>
      <c r="K52" s="81">
        <v>35</v>
      </c>
      <c r="L52" s="79">
        <v>1</v>
      </c>
      <c r="M52" s="81">
        <v>5</v>
      </c>
      <c r="N52" s="81">
        <v>95</v>
      </c>
      <c r="O52" s="82">
        <v>60</v>
      </c>
      <c r="P52" s="82">
        <v>3.8</v>
      </c>
      <c r="Q52" s="83">
        <v>60.8</v>
      </c>
    </row>
    <row r="53" spans="1:17" ht="15.75">
      <c r="A53" s="75">
        <v>7</v>
      </c>
      <c r="B53" s="16" t="s">
        <v>53</v>
      </c>
      <c r="C53" s="79">
        <v>9</v>
      </c>
      <c r="D53" s="80">
        <v>9</v>
      </c>
      <c r="E53" s="81">
        <v>100</v>
      </c>
      <c r="F53" s="79">
        <v>0</v>
      </c>
      <c r="G53" s="81">
        <v>0</v>
      </c>
      <c r="H53" s="79">
        <v>5</v>
      </c>
      <c r="I53" s="81">
        <v>55.5555555555556</v>
      </c>
      <c r="J53" s="79">
        <v>4</v>
      </c>
      <c r="K53" s="81">
        <v>44.4444444444444</v>
      </c>
      <c r="L53" s="79">
        <v>0</v>
      </c>
      <c r="M53" s="81">
        <v>0</v>
      </c>
      <c r="N53" s="81">
        <v>100</v>
      </c>
      <c r="O53" s="82">
        <v>55.5555555555556</v>
      </c>
      <c r="P53" s="82">
        <v>3.5555555555555598</v>
      </c>
      <c r="Q53" s="83">
        <v>51.5555555555556</v>
      </c>
    </row>
    <row r="54" spans="1:17" ht="15.75">
      <c r="A54" s="75">
        <v>8</v>
      </c>
      <c r="B54" s="16" t="s">
        <v>54</v>
      </c>
      <c r="C54" s="79">
        <v>12</v>
      </c>
      <c r="D54" s="80">
        <v>10</v>
      </c>
      <c r="E54" s="81">
        <v>83.3333333333333</v>
      </c>
      <c r="F54" s="79">
        <v>3</v>
      </c>
      <c r="G54" s="81">
        <v>30</v>
      </c>
      <c r="H54" s="79">
        <v>1</v>
      </c>
      <c r="I54" s="81">
        <v>10</v>
      </c>
      <c r="J54" s="79">
        <v>6</v>
      </c>
      <c r="K54" s="81">
        <v>60</v>
      </c>
      <c r="L54" s="79">
        <v>0</v>
      </c>
      <c r="M54" s="81">
        <v>0</v>
      </c>
      <c r="N54" s="81">
        <v>100</v>
      </c>
      <c r="O54" s="82">
        <v>40</v>
      </c>
      <c r="P54" s="82">
        <v>3.7</v>
      </c>
      <c r="Q54" s="83">
        <v>58</v>
      </c>
    </row>
    <row r="55" spans="1:17" ht="15.75">
      <c r="A55" s="75">
        <v>9</v>
      </c>
      <c r="B55" s="16" t="s">
        <v>55</v>
      </c>
      <c r="C55" s="79">
        <v>3</v>
      </c>
      <c r="D55" s="80">
        <v>2</v>
      </c>
      <c r="E55" s="81">
        <v>66.6666666666667</v>
      </c>
      <c r="F55" s="79">
        <v>0</v>
      </c>
      <c r="G55" s="81">
        <v>0</v>
      </c>
      <c r="H55" s="79">
        <v>1</v>
      </c>
      <c r="I55" s="81">
        <v>50</v>
      </c>
      <c r="J55" s="79">
        <v>1</v>
      </c>
      <c r="K55" s="81">
        <v>50</v>
      </c>
      <c r="L55" s="79">
        <v>0</v>
      </c>
      <c r="M55" s="81">
        <v>0</v>
      </c>
      <c r="N55" s="81">
        <v>100</v>
      </c>
      <c r="O55" s="82">
        <v>50</v>
      </c>
      <c r="P55" s="82">
        <v>3.5</v>
      </c>
      <c r="Q55" s="83">
        <v>50</v>
      </c>
    </row>
    <row r="56" spans="1:17" ht="15.75">
      <c r="A56" s="75">
        <v>10</v>
      </c>
      <c r="B56" s="16" t="s">
        <v>56</v>
      </c>
      <c r="C56" s="79">
        <v>3</v>
      </c>
      <c r="D56" s="80">
        <v>3</v>
      </c>
      <c r="E56" s="81">
        <v>100</v>
      </c>
      <c r="F56" s="79">
        <v>1</v>
      </c>
      <c r="G56" s="81">
        <v>33.3333333333333</v>
      </c>
      <c r="H56" s="79">
        <v>1</v>
      </c>
      <c r="I56" s="81">
        <v>33.3333333333333</v>
      </c>
      <c r="J56" s="79">
        <v>1</v>
      </c>
      <c r="K56" s="81">
        <v>33.3333333333333</v>
      </c>
      <c r="L56" s="79">
        <v>0</v>
      </c>
      <c r="M56" s="81">
        <v>0</v>
      </c>
      <c r="N56" s="81">
        <v>100</v>
      </c>
      <c r="O56" s="82">
        <v>66.6666666666667</v>
      </c>
      <c r="P56" s="82">
        <v>4</v>
      </c>
      <c r="Q56" s="83">
        <v>66.6666666666667</v>
      </c>
    </row>
    <row r="57" spans="1:17" ht="15.75">
      <c r="A57" s="75">
        <v>11</v>
      </c>
      <c r="B57" s="16" t="s">
        <v>57</v>
      </c>
      <c r="C57" s="79">
        <v>20</v>
      </c>
      <c r="D57" s="80">
        <v>18</v>
      </c>
      <c r="E57" s="81">
        <v>90</v>
      </c>
      <c r="F57" s="79">
        <v>2</v>
      </c>
      <c r="G57" s="81">
        <v>11.1111111111111</v>
      </c>
      <c r="H57" s="79">
        <v>3</v>
      </c>
      <c r="I57" s="81">
        <v>16.6666666666667</v>
      </c>
      <c r="J57" s="79">
        <v>10</v>
      </c>
      <c r="K57" s="81">
        <v>55.5555555555556</v>
      </c>
      <c r="L57" s="79">
        <v>3</v>
      </c>
      <c r="M57" s="81">
        <v>16.6666666666667</v>
      </c>
      <c r="N57" s="81">
        <v>83.3333333333333</v>
      </c>
      <c r="O57" s="82">
        <v>27.7777777777778</v>
      </c>
      <c r="P57" s="82">
        <v>3.2222222222222201</v>
      </c>
      <c r="Q57" s="83">
        <v>44.4444444444444</v>
      </c>
    </row>
    <row r="58" spans="1:17" ht="15.75">
      <c r="A58" s="75">
        <v>12</v>
      </c>
      <c r="B58" s="16" t="s">
        <v>58</v>
      </c>
      <c r="C58" s="79">
        <v>14</v>
      </c>
      <c r="D58" s="80">
        <v>12</v>
      </c>
      <c r="E58" s="81">
        <v>85.714285714285694</v>
      </c>
      <c r="F58" s="79">
        <v>1</v>
      </c>
      <c r="G58" s="81">
        <v>8.3333333333333304</v>
      </c>
      <c r="H58" s="79">
        <v>5</v>
      </c>
      <c r="I58" s="81">
        <v>41.6666666666667</v>
      </c>
      <c r="J58" s="79">
        <v>5</v>
      </c>
      <c r="K58" s="81">
        <v>41.6666666666667</v>
      </c>
      <c r="L58" s="79">
        <v>1</v>
      </c>
      <c r="M58" s="81">
        <v>8.3333333333333304</v>
      </c>
      <c r="N58" s="81">
        <v>91.6666666666667</v>
      </c>
      <c r="O58" s="82">
        <v>50</v>
      </c>
      <c r="P58" s="82">
        <v>3.5</v>
      </c>
      <c r="Q58" s="83">
        <v>51.3333333333333</v>
      </c>
    </row>
    <row r="59" spans="1:17" ht="15.75">
      <c r="A59" s="75">
        <v>13</v>
      </c>
      <c r="B59" s="16" t="s">
        <v>59</v>
      </c>
      <c r="C59" s="79">
        <v>28</v>
      </c>
      <c r="D59" s="80">
        <v>24</v>
      </c>
      <c r="E59" s="81">
        <v>85.714285714285694</v>
      </c>
      <c r="F59" s="79">
        <v>6</v>
      </c>
      <c r="G59" s="81">
        <v>25</v>
      </c>
      <c r="H59" s="79">
        <v>10</v>
      </c>
      <c r="I59" s="81">
        <v>41.6666666666667</v>
      </c>
      <c r="J59" s="79">
        <v>6</v>
      </c>
      <c r="K59" s="81">
        <v>25</v>
      </c>
      <c r="L59" s="79">
        <v>2</v>
      </c>
      <c r="M59" s="81">
        <v>8.3333333333333304</v>
      </c>
      <c r="N59" s="81">
        <v>91.6666666666667</v>
      </c>
      <c r="O59" s="82">
        <v>66.6666666666667</v>
      </c>
      <c r="P59" s="82">
        <v>3.8333333333333299</v>
      </c>
      <c r="Q59" s="83">
        <v>62</v>
      </c>
    </row>
    <row r="60" spans="1:17" ht="15.75">
      <c r="A60" s="75">
        <v>14</v>
      </c>
      <c r="B60" s="16" t="s">
        <v>60</v>
      </c>
      <c r="C60" s="79">
        <v>3</v>
      </c>
      <c r="D60" s="80">
        <v>3</v>
      </c>
      <c r="E60" s="81">
        <v>100</v>
      </c>
      <c r="F60" s="79">
        <v>0</v>
      </c>
      <c r="G60" s="81">
        <v>0</v>
      </c>
      <c r="H60" s="79">
        <v>2</v>
      </c>
      <c r="I60" s="81">
        <v>66.6666666666667</v>
      </c>
      <c r="J60" s="79">
        <v>1</v>
      </c>
      <c r="K60" s="81">
        <v>33.3333333333333</v>
      </c>
      <c r="L60" s="79">
        <v>0</v>
      </c>
      <c r="M60" s="81">
        <v>0</v>
      </c>
      <c r="N60" s="81">
        <v>100</v>
      </c>
      <c r="O60" s="82">
        <v>66.6666666666667</v>
      </c>
      <c r="P60" s="82">
        <v>3.6666666666666701</v>
      </c>
      <c r="Q60" s="83">
        <v>54.6666666666667</v>
      </c>
    </row>
    <row r="61" spans="1:17" ht="15.75">
      <c r="A61" s="75">
        <v>15</v>
      </c>
      <c r="B61" s="16" t="s">
        <v>61</v>
      </c>
      <c r="C61" s="85">
        <v>39</v>
      </c>
      <c r="D61" s="80">
        <v>37</v>
      </c>
      <c r="E61" s="81">
        <v>94.871794871794904</v>
      </c>
      <c r="F61" s="85">
        <v>7</v>
      </c>
      <c r="G61" s="81">
        <v>18.918918918918902</v>
      </c>
      <c r="H61" s="85">
        <v>18</v>
      </c>
      <c r="I61" s="81">
        <v>48.648648648648603</v>
      </c>
      <c r="J61" s="85">
        <v>12</v>
      </c>
      <c r="K61" s="81">
        <v>32.4324324324324</v>
      </c>
      <c r="L61" s="85">
        <v>0</v>
      </c>
      <c r="M61" s="81">
        <v>0</v>
      </c>
      <c r="N61" s="81">
        <v>100</v>
      </c>
      <c r="O61" s="82">
        <v>67.567567567567593</v>
      </c>
      <c r="P61" s="82">
        <v>3.86486486486486</v>
      </c>
      <c r="Q61" s="83">
        <v>61.729729729729698</v>
      </c>
    </row>
    <row r="62" spans="1:17" ht="15.75">
      <c r="A62" s="75">
        <v>16</v>
      </c>
      <c r="B62" s="16" t="s">
        <v>62</v>
      </c>
      <c r="C62" s="85">
        <v>37</v>
      </c>
      <c r="D62" s="80">
        <v>31</v>
      </c>
      <c r="E62" s="81">
        <v>83.783783783783804</v>
      </c>
      <c r="F62" s="85">
        <v>8</v>
      </c>
      <c r="G62" s="81">
        <v>25.806451612903199</v>
      </c>
      <c r="H62" s="85">
        <v>7</v>
      </c>
      <c r="I62" s="81">
        <v>22.580645161290299</v>
      </c>
      <c r="J62" s="85">
        <v>13</v>
      </c>
      <c r="K62" s="81">
        <v>41.935483870967701</v>
      </c>
      <c r="L62" s="85">
        <v>3</v>
      </c>
      <c r="M62" s="81">
        <v>9.67741935483871</v>
      </c>
      <c r="N62" s="81">
        <v>90.322580645161295</v>
      </c>
      <c r="O62" s="82">
        <v>48.387096774193601</v>
      </c>
      <c r="P62" s="82">
        <v>3.6451612903225801</v>
      </c>
      <c r="Q62" s="83">
        <v>56.903225806451601</v>
      </c>
    </row>
    <row r="63" spans="1:17" ht="15.75">
      <c r="A63" s="75">
        <v>17</v>
      </c>
      <c r="B63" s="16" t="s">
        <v>63</v>
      </c>
      <c r="C63" s="85">
        <v>63</v>
      </c>
      <c r="D63" s="80">
        <v>60</v>
      </c>
      <c r="E63" s="81">
        <v>95.238095238095198</v>
      </c>
      <c r="F63" s="85">
        <v>17</v>
      </c>
      <c r="G63" s="81">
        <v>28.3333333333333</v>
      </c>
      <c r="H63" s="85">
        <v>28</v>
      </c>
      <c r="I63" s="81">
        <v>46.6666666666667</v>
      </c>
      <c r="J63" s="85">
        <v>15</v>
      </c>
      <c r="K63" s="81">
        <v>25</v>
      </c>
      <c r="L63" s="85">
        <v>0</v>
      </c>
      <c r="M63" s="81">
        <v>0</v>
      </c>
      <c r="N63" s="81">
        <v>100</v>
      </c>
      <c r="O63" s="82">
        <v>75</v>
      </c>
      <c r="P63" s="82">
        <v>4.0333333333333297</v>
      </c>
      <c r="Q63" s="83">
        <v>67.2</v>
      </c>
    </row>
    <row r="64" spans="1:17" ht="15.75">
      <c r="A64" s="75">
        <v>18</v>
      </c>
      <c r="B64" s="16" t="s">
        <v>64</v>
      </c>
      <c r="C64" s="85">
        <v>17</v>
      </c>
      <c r="D64" s="80">
        <v>13</v>
      </c>
      <c r="E64" s="81">
        <v>76.470588235294102</v>
      </c>
      <c r="F64" s="85">
        <v>3</v>
      </c>
      <c r="G64" s="81">
        <v>23.076923076923102</v>
      </c>
      <c r="H64" s="85">
        <v>4</v>
      </c>
      <c r="I64" s="81">
        <v>30.769230769230798</v>
      </c>
      <c r="J64" s="85">
        <v>4</v>
      </c>
      <c r="K64" s="81">
        <v>30.769230769230798</v>
      </c>
      <c r="L64" s="85">
        <v>2</v>
      </c>
      <c r="M64" s="81">
        <v>15.384615384615399</v>
      </c>
      <c r="N64" s="81">
        <v>84.615384615384599</v>
      </c>
      <c r="O64" s="82">
        <v>53.846153846153797</v>
      </c>
      <c r="P64" s="82">
        <v>3.6153846153846199</v>
      </c>
      <c r="Q64" s="83">
        <v>56.307692307692299</v>
      </c>
    </row>
    <row r="65" spans="1:17" ht="15.75">
      <c r="A65" s="75">
        <v>19</v>
      </c>
      <c r="B65" s="16" t="s">
        <v>65</v>
      </c>
      <c r="C65" s="85">
        <v>40</v>
      </c>
      <c r="D65" s="80">
        <v>34</v>
      </c>
      <c r="E65" s="81">
        <v>85</v>
      </c>
      <c r="F65" s="85">
        <v>6</v>
      </c>
      <c r="G65" s="81">
        <v>17.647058823529399</v>
      </c>
      <c r="H65" s="85">
        <v>14</v>
      </c>
      <c r="I65" s="81">
        <v>41.176470588235297</v>
      </c>
      <c r="J65" s="85">
        <v>14</v>
      </c>
      <c r="K65" s="81">
        <v>41.176470588235297</v>
      </c>
      <c r="L65" s="85">
        <v>0</v>
      </c>
      <c r="M65" s="81">
        <v>0</v>
      </c>
      <c r="N65" s="81">
        <v>100</v>
      </c>
      <c r="O65" s="82">
        <v>58.823529411764703</v>
      </c>
      <c r="P65" s="82">
        <v>3.7647058823529398</v>
      </c>
      <c r="Q65" s="83">
        <v>58.823529411764703</v>
      </c>
    </row>
    <row r="66" spans="1:17" ht="15.75">
      <c r="A66" s="75">
        <v>20</v>
      </c>
      <c r="B66" s="16" t="s">
        <v>66</v>
      </c>
      <c r="C66" s="85">
        <v>15</v>
      </c>
      <c r="D66" s="80">
        <v>14</v>
      </c>
      <c r="E66" s="81">
        <v>93.3333333333333</v>
      </c>
      <c r="F66" s="85">
        <v>1</v>
      </c>
      <c r="G66" s="81">
        <v>7.1428571428571397</v>
      </c>
      <c r="H66" s="85">
        <v>4</v>
      </c>
      <c r="I66" s="81">
        <v>28.571428571428601</v>
      </c>
      <c r="J66" s="85">
        <v>7</v>
      </c>
      <c r="K66" s="81">
        <v>50</v>
      </c>
      <c r="L66" s="85">
        <v>2</v>
      </c>
      <c r="M66" s="81">
        <v>14.285714285714301</v>
      </c>
      <c r="N66" s="81">
        <v>85.714285714285694</v>
      </c>
      <c r="O66" s="82">
        <v>35.714285714285701</v>
      </c>
      <c r="P66" s="82">
        <v>3.28571428571429</v>
      </c>
      <c r="Q66" s="83">
        <v>45.714285714285701</v>
      </c>
    </row>
    <row r="67" spans="1:17" ht="15.75">
      <c r="A67" s="75">
        <v>21</v>
      </c>
      <c r="B67" s="16" t="s">
        <v>67</v>
      </c>
      <c r="C67" s="85">
        <v>12</v>
      </c>
      <c r="D67" s="80">
        <v>12</v>
      </c>
      <c r="E67" s="81">
        <v>100</v>
      </c>
      <c r="F67" s="85">
        <v>2</v>
      </c>
      <c r="G67" s="81">
        <v>16.6666666666667</v>
      </c>
      <c r="H67" s="85">
        <v>4</v>
      </c>
      <c r="I67" s="81">
        <v>33.3333333333333</v>
      </c>
      <c r="J67" s="85">
        <v>5</v>
      </c>
      <c r="K67" s="81">
        <v>41.6666666666667</v>
      </c>
      <c r="L67" s="85">
        <v>1</v>
      </c>
      <c r="M67" s="81">
        <v>8.3333333333333304</v>
      </c>
      <c r="N67" s="81">
        <v>91.6666666666667</v>
      </c>
      <c r="O67" s="82">
        <v>50</v>
      </c>
      <c r="P67" s="82">
        <v>3.5833333333333299</v>
      </c>
      <c r="Q67" s="83">
        <v>54.3333333333333</v>
      </c>
    </row>
    <row r="68" spans="1:17" ht="15.75">
      <c r="A68" s="75">
        <v>22</v>
      </c>
      <c r="B68" s="17" t="s">
        <v>68</v>
      </c>
      <c r="C68" s="85">
        <v>29</v>
      </c>
      <c r="D68" s="80">
        <v>29</v>
      </c>
      <c r="E68" s="81">
        <v>100</v>
      </c>
      <c r="F68" s="85">
        <v>4</v>
      </c>
      <c r="G68" s="81">
        <v>13.7931034482759</v>
      </c>
      <c r="H68" s="85">
        <v>10</v>
      </c>
      <c r="I68" s="81">
        <v>34.482758620689701</v>
      </c>
      <c r="J68" s="85">
        <v>13</v>
      </c>
      <c r="K68" s="81">
        <v>44.827586206896598</v>
      </c>
      <c r="L68" s="85">
        <v>2</v>
      </c>
      <c r="M68" s="81">
        <v>6.8965517241379297</v>
      </c>
      <c r="N68" s="81">
        <v>93.103448275862107</v>
      </c>
      <c r="O68" s="82">
        <v>48.275862068965502</v>
      </c>
      <c r="P68" s="82">
        <v>3.5517241379310298</v>
      </c>
      <c r="Q68" s="83">
        <v>53.1034482758621</v>
      </c>
    </row>
    <row r="69" spans="1:17" ht="15.75">
      <c r="B69" s="12" t="s">
        <v>27</v>
      </c>
      <c r="C69" s="41">
        <f>SUM(C47:C68)</f>
        <v>499</v>
      </c>
      <c r="D69" s="38">
        <f>F69+H69+J69+L69</f>
        <v>447</v>
      </c>
      <c r="E69" s="28">
        <f>D69*100/C69</f>
        <v>89.579158316633269</v>
      </c>
      <c r="F69" s="26">
        <f>SUM(F47:F68)</f>
        <v>88</v>
      </c>
      <c r="G69" s="28">
        <f>F69*100/D69</f>
        <v>19.686800894854585</v>
      </c>
      <c r="H69" s="26">
        <f>SUM(H47:H68)</f>
        <v>170</v>
      </c>
      <c r="I69" s="39">
        <f>H69*100/D69</f>
        <v>38.03131991051454</v>
      </c>
      <c r="J69" s="26">
        <f>SUM(J47:J68)</f>
        <v>168</v>
      </c>
      <c r="K69" s="28">
        <f>J69*100/D69</f>
        <v>37.583892617449663</v>
      </c>
      <c r="L69" s="26">
        <f>SUM(L47:L68)</f>
        <v>21</v>
      </c>
      <c r="M69" s="28">
        <f>L69*100/D69</f>
        <v>4.6979865771812079</v>
      </c>
      <c r="N69" s="28">
        <f>(F69+H69+J69)*100/D69</f>
        <v>95.302013422818789</v>
      </c>
      <c r="O69" s="29">
        <f>(F69+H69)*100/D69</f>
        <v>57.718120805369125</v>
      </c>
      <c r="P69" s="29">
        <f>(F69*5+H69*4+J69*3+L69*2)/D69</f>
        <v>3.7270693512304249</v>
      </c>
      <c r="Q69" s="30">
        <f>(F69*100+H69*64+J69*36+L69*16)/D69</f>
        <v>58.308724832214764</v>
      </c>
    </row>
    <row r="70" spans="1:17" ht="15.75">
      <c r="A70" s="10"/>
      <c r="B70" s="14" t="s">
        <v>69</v>
      </c>
      <c r="C70" s="95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7"/>
    </row>
    <row r="71" spans="1:17" ht="31.5">
      <c r="A71" s="10">
        <v>1</v>
      </c>
      <c r="B71" s="6" t="s">
        <v>70</v>
      </c>
      <c r="C71" s="79">
        <v>90</v>
      </c>
      <c r="D71" s="80">
        <v>86</v>
      </c>
      <c r="E71" s="81">
        <v>95.5555555555556</v>
      </c>
      <c r="F71" s="79">
        <v>45</v>
      </c>
      <c r="G71" s="81">
        <v>52.325581395348799</v>
      </c>
      <c r="H71" s="79">
        <v>21</v>
      </c>
      <c r="I71" s="81">
        <v>24.418604651162799</v>
      </c>
      <c r="J71" s="79">
        <v>16</v>
      </c>
      <c r="K71" s="81">
        <v>18.604651162790699</v>
      </c>
      <c r="L71" s="79">
        <v>4</v>
      </c>
      <c r="M71" s="81">
        <v>4.6511627906976702</v>
      </c>
      <c r="N71" s="81">
        <v>95.348837209302303</v>
      </c>
      <c r="O71" s="82">
        <v>76.744186046511601</v>
      </c>
      <c r="P71" s="82">
        <v>4.2441860465116301</v>
      </c>
      <c r="Q71" s="83">
        <v>75.395348837209298</v>
      </c>
    </row>
    <row r="72" spans="1:17" ht="15.75">
      <c r="A72" s="10">
        <v>2</v>
      </c>
      <c r="B72" s="6" t="s">
        <v>71</v>
      </c>
      <c r="C72" s="79">
        <v>20</v>
      </c>
      <c r="D72" s="80">
        <v>20</v>
      </c>
      <c r="E72" s="81">
        <v>100</v>
      </c>
      <c r="F72" s="79">
        <v>4</v>
      </c>
      <c r="G72" s="81">
        <v>20</v>
      </c>
      <c r="H72" s="79">
        <v>10</v>
      </c>
      <c r="I72" s="81">
        <v>50</v>
      </c>
      <c r="J72" s="79">
        <v>6</v>
      </c>
      <c r="K72" s="81">
        <v>30</v>
      </c>
      <c r="L72" s="79"/>
      <c r="M72" s="81">
        <v>0</v>
      </c>
      <c r="N72" s="81">
        <v>100</v>
      </c>
      <c r="O72" s="82">
        <v>70</v>
      </c>
      <c r="P72" s="82">
        <v>3.9</v>
      </c>
      <c r="Q72" s="83">
        <v>62.8</v>
      </c>
    </row>
    <row r="73" spans="1:17" ht="31.5">
      <c r="A73" s="10">
        <v>3</v>
      </c>
      <c r="B73" s="6" t="s">
        <v>72</v>
      </c>
      <c r="C73" s="79">
        <v>9</v>
      </c>
      <c r="D73" s="80">
        <v>9</v>
      </c>
      <c r="E73" s="81">
        <v>100</v>
      </c>
      <c r="F73" s="79">
        <v>2</v>
      </c>
      <c r="G73" s="81">
        <v>22.2222222222222</v>
      </c>
      <c r="H73" s="79">
        <v>3</v>
      </c>
      <c r="I73" s="81">
        <v>33.3333333333333</v>
      </c>
      <c r="J73" s="79">
        <v>4</v>
      </c>
      <c r="K73" s="81">
        <v>44.4444444444444</v>
      </c>
      <c r="L73" s="79"/>
      <c r="M73" s="81">
        <v>0</v>
      </c>
      <c r="N73" s="81">
        <v>100</v>
      </c>
      <c r="O73" s="82">
        <v>55.5555555555556</v>
      </c>
      <c r="P73" s="82">
        <v>3.7777777777777799</v>
      </c>
      <c r="Q73" s="83">
        <v>59.5555555555556</v>
      </c>
    </row>
    <row r="74" spans="1:17" ht="15.75">
      <c r="A74" s="10">
        <v>4</v>
      </c>
      <c r="B74" s="6" t="s">
        <v>73</v>
      </c>
      <c r="C74" s="79">
        <v>5</v>
      </c>
      <c r="D74" s="80">
        <v>5</v>
      </c>
      <c r="E74" s="81">
        <v>100</v>
      </c>
      <c r="F74" s="79">
        <v>1</v>
      </c>
      <c r="G74" s="81">
        <v>20</v>
      </c>
      <c r="H74" s="79">
        <v>2</v>
      </c>
      <c r="I74" s="81">
        <v>40</v>
      </c>
      <c r="J74" s="79">
        <v>2</v>
      </c>
      <c r="K74" s="81">
        <v>40</v>
      </c>
      <c r="L74" s="79"/>
      <c r="M74" s="81">
        <v>0</v>
      </c>
      <c r="N74" s="81">
        <v>100</v>
      </c>
      <c r="O74" s="82">
        <v>60</v>
      </c>
      <c r="P74" s="82">
        <v>3.8</v>
      </c>
      <c r="Q74" s="83">
        <v>60</v>
      </c>
    </row>
    <row r="75" spans="1:17" ht="15.75">
      <c r="A75" s="10">
        <v>5</v>
      </c>
      <c r="B75" s="6" t="s">
        <v>74</v>
      </c>
      <c r="C75" s="79">
        <v>8</v>
      </c>
      <c r="D75" s="80">
        <v>8</v>
      </c>
      <c r="E75" s="81">
        <v>100</v>
      </c>
      <c r="F75" s="79">
        <v>2</v>
      </c>
      <c r="G75" s="81">
        <v>25</v>
      </c>
      <c r="H75" s="79">
        <v>2</v>
      </c>
      <c r="I75" s="81">
        <v>25</v>
      </c>
      <c r="J75" s="79">
        <v>4</v>
      </c>
      <c r="K75" s="81">
        <v>50</v>
      </c>
      <c r="L75" s="79"/>
      <c r="M75" s="81">
        <v>0</v>
      </c>
      <c r="N75" s="81">
        <v>100</v>
      </c>
      <c r="O75" s="82">
        <v>50</v>
      </c>
      <c r="P75" s="82">
        <v>3.75</v>
      </c>
      <c r="Q75" s="83">
        <v>59</v>
      </c>
    </row>
    <row r="76" spans="1:17" ht="31.5">
      <c r="A76" s="10">
        <v>6</v>
      </c>
      <c r="B76" s="7" t="s">
        <v>75</v>
      </c>
      <c r="C76" s="79">
        <v>5</v>
      </c>
      <c r="D76" s="80">
        <v>5</v>
      </c>
      <c r="E76" s="81">
        <v>100</v>
      </c>
      <c r="F76" s="79">
        <v>1</v>
      </c>
      <c r="G76" s="81">
        <v>20</v>
      </c>
      <c r="H76" s="79">
        <v>2</v>
      </c>
      <c r="I76" s="81">
        <v>40</v>
      </c>
      <c r="J76" s="79">
        <v>2</v>
      </c>
      <c r="K76" s="81">
        <v>40</v>
      </c>
      <c r="L76" s="79"/>
      <c r="M76" s="81">
        <v>0</v>
      </c>
      <c r="N76" s="81">
        <v>100</v>
      </c>
      <c r="O76" s="82">
        <v>60</v>
      </c>
      <c r="P76" s="82">
        <v>3.8</v>
      </c>
      <c r="Q76" s="83">
        <v>60</v>
      </c>
    </row>
    <row r="77" spans="1:17" ht="15.75">
      <c r="A77" s="10">
        <v>7</v>
      </c>
      <c r="B77" s="6" t="s">
        <v>76</v>
      </c>
      <c r="C77" s="79">
        <v>2</v>
      </c>
      <c r="D77" s="80">
        <v>2</v>
      </c>
      <c r="E77" s="81">
        <v>100</v>
      </c>
      <c r="F77" s="79"/>
      <c r="G77" s="81">
        <v>0</v>
      </c>
      <c r="H77" s="79">
        <v>1</v>
      </c>
      <c r="I77" s="81">
        <v>50</v>
      </c>
      <c r="J77" s="79">
        <v>1</v>
      </c>
      <c r="K77" s="81">
        <v>50</v>
      </c>
      <c r="L77" s="79"/>
      <c r="M77" s="81">
        <v>0</v>
      </c>
      <c r="N77" s="81">
        <v>100</v>
      </c>
      <c r="O77" s="82">
        <v>50</v>
      </c>
      <c r="P77" s="82">
        <v>3.5</v>
      </c>
      <c r="Q77" s="83">
        <v>50</v>
      </c>
    </row>
    <row r="78" spans="1:17" ht="15.75">
      <c r="A78" s="10">
        <v>8</v>
      </c>
      <c r="B78" s="8" t="s">
        <v>77</v>
      </c>
      <c r="C78" s="79">
        <v>6</v>
      </c>
      <c r="D78" s="80">
        <v>5</v>
      </c>
      <c r="E78" s="81">
        <v>83.3333333333333</v>
      </c>
      <c r="F78" s="79">
        <v>2</v>
      </c>
      <c r="G78" s="81">
        <v>40</v>
      </c>
      <c r="H78" s="79">
        <v>2</v>
      </c>
      <c r="I78" s="81">
        <v>40</v>
      </c>
      <c r="J78" s="79">
        <v>1</v>
      </c>
      <c r="K78" s="81">
        <v>20</v>
      </c>
      <c r="L78" s="79"/>
      <c r="M78" s="81">
        <v>0</v>
      </c>
      <c r="N78" s="81">
        <v>100</v>
      </c>
      <c r="O78" s="82">
        <v>80</v>
      </c>
      <c r="P78" s="82">
        <v>4.2</v>
      </c>
      <c r="Q78" s="83">
        <v>72.8</v>
      </c>
    </row>
    <row r="79" spans="1:17" ht="15.75">
      <c r="A79" s="42"/>
      <c r="B79" s="25" t="s">
        <v>27</v>
      </c>
      <c r="C79" s="43">
        <f>SUM(C71:C78)</f>
        <v>145</v>
      </c>
      <c r="D79" s="27">
        <f>F79+H79+J79+L79</f>
        <v>140</v>
      </c>
      <c r="E79" s="28">
        <f>D79*100/C79</f>
        <v>96.551724137931032</v>
      </c>
      <c r="F79" s="26">
        <f>SUM(F71:F78)</f>
        <v>57</v>
      </c>
      <c r="G79" s="28">
        <f>F79*100/D79</f>
        <v>40.714285714285715</v>
      </c>
      <c r="H79" s="26">
        <f>SUM(H71:H78)</f>
        <v>43</v>
      </c>
      <c r="I79" s="39">
        <f>H79*100/D79</f>
        <v>30.714285714285715</v>
      </c>
      <c r="J79" s="26">
        <f>SUM(J71:J78)</f>
        <v>36</v>
      </c>
      <c r="K79" s="28">
        <f>J79*100/D79</f>
        <v>25.714285714285715</v>
      </c>
      <c r="L79" s="26">
        <f>SUM(L71:L78)</f>
        <v>4</v>
      </c>
      <c r="M79" s="28">
        <f>L79*100/D79</f>
        <v>2.8571428571428572</v>
      </c>
      <c r="N79" s="28">
        <f>(F79+H79+J79)*100/D79</f>
        <v>97.142857142857139</v>
      </c>
      <c r="O79" s="29">
        <f>(F79+H79)*100/D79</f>
        <v>71.428571428571431</v>
      </c>
      <c r="P79" s="29">
        <f>(F79*5+H79*4+J79*3+L79*2)/D79</f>
        <v>4.0928571428571425</v>
      </c>
      <c r="Q79" s="30">
        <f>(F79*100+H79*64+J79*36+L79*16)/D79</f>
        <v>70.085714285714289</v>
      </c>
    </row>
    <row r="80" spans="1:17" ht="15.75">
      <c r="A80" s="10"/>
      <c r="B80" s="13" t="s">
        <v>78</v>
      </c>
      <c r="C80" s="95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7"/>
    </row>
    <row r="81" spans="1:17" ht="15.75">
      <c r="A81" s="10">
        <v>1</v>
      </c>
      <c r="B81" s="16" t="s">
        <v>79</v>
      </c>
      <c r="C81" s="79">
        <v>45</v>
      </c>
      <c r="D81" s="80">
        <v>42</v>
      </c>
      <c r="E81" s="81">
        <v>93.3333333333333</v>
      </c>
      <c r="F81" s="79">
        <v>17</v>
      </c>
      <c r="G81" s="81">
        <v>40.476190476190503</v>
      </c>
      <c r="H81" s="79">
        <v>18</v>
      </c>
      <c r="I81" s="81">
        <v>42.857142857142897</v>
      </c>
      <c r="J81" s="79">
        <v>7</v>
      </c>
      <c r="K81" s="81">
        <v>16.6666666666667</v>
      </c>
      <c r="L81" s="79">
        <v>0</v>
      </c>
      <c r="M81" s="81">
        <v>0</v>
      </c>
      <c r="N81" s="81">
        <v>100</v>
      </c>
      <c r="O81" s="82">
        <v>83.3333333333333</v>
      </c>
      <c r="P81" s="82">
        <v>4.2380952380952399</v>
      </c>
      <c r="Q81" s="83">
        <v>73.904761904761898</v>
      </c>
    </row>
    <row r="82" spans="1:17" ht="15.75">
      <c r="A82" s="10">
        <v>2</v>
      </c>
      <c r="B82" s="16" t="s">
        <v>80</v>
      </c>
      <c r="C82" s="79">
        <v>37</v>
      </c>
      <c r="D82" s="80">
        <v>34</v>
      </c>
      <c r="E82" s="81">
        <v>91.891891891891902</v>
      </c>
      <c r="F82" s="79">
        <v>9</v>
      </c>
      <c r="G82" s="81">
        <v>26.470588235294102</v>
      </c>
      <c r="H82" s="79">
        <v>12</v>
      </c>
      <c r="I82" s="81">
        <v>35.294117647058798</v>
      </c>
      <c r="J82" s="79">
        <v>13</v>
      </c>
      <c r="K82" s="81">
        <v>38.235294117647101</v>
      </c>
      <c r="L82" s="79">
        <v>0</v>
      </c>
      <c r="M82" s="81">
        <v>0</v>
      </c>
      <c r="N82" s="81">
        <v>100</v>
      </c>
      <c r="O82" s="82">
        <v>61.764705882352899</v>
      </c>
      <c r="P82" s="82">
        <v>3.8823529411764701</v>
      </c>
      <c r="Q82" s="83">
        <v>62.823529411764703</v>
      </c>
    </row>
    <row r="83" spans="1:17" ht="15.75">
      <c r="A83" s="10">
        <v>3</v>
      </c>
      <c r="B83" s="16" t="s">
        <v>81</v>
      </c>
      <c r="C83" s="79">
        <v>51</v>
      </c>
      <c r="D83" s="80">
        <v>45</v>
      </c>
      <c r="E83" s="81">
        <v>88.235294117647101</v>
      </c>
      <c r="F83" s="79">
        <v>7</v>
      </c>
      <c r="G83" s="81">
        <v>15.5555555555556</v>
      </c>
      <c r="H83" s="79">
        <v>15</v>
      </c>
      <c r="I83" s="81">
        <v>33.3333333333333</v>
      </c>
      <c r="J83" s="79">
        <v>20</v>
      </c>
      <c r="K83" s="81">
        <v>44.4444444444444</v>
      </c>
      <c r="L83" s="79">
        <v>3</v>
      </c>
      <c r="M83" s="81">
        <v>6.6666666666666696</v>
      </c>
      <c r="N83" s="81">
        <v>93.3333333333333</v>
      </c>
      <c r="O83" s="82">
        <v>48.8888888888889</v>
      </c>
      <c r="P83" s="82">
        <v>3.5777777777777802</v>
      </c>
      <c r="Q83" s="83">
        <v>53.955555555555598</v>
      </c>
    </row>
    <row r="84" spans="1:17" ht="15.75">
      <c r="A84" s="10">
        <v>4</v>
      </c>
      <c r="B84" s="16" t="s">
        <v>82</v>
      </c>
      <c r="C84" s="79">
        <v>20</v>
      </c>
      <c r="D84" s="80">
        <v>17</v>
      </c>
      <c r="E84" s="81">
        <v>85</v>
      </c>
      <c r="F84" s="79">
        <v>3</v>
      </c>
      <c r="G84" s="81">
        <v>17.647058823529399</v>
      </c>
      <c r="H84" s="79">
        <v>7</v>
      </c>
      <c r="I84" s="81">
        <v>41.176470588235297</v>
      </c>
      <c r="J84" s="79">
        <v>4</v>
      </c>
      <c r="K84" s="81">
        <v>23.529411764705898</v>
      </c>
      <c r="L84" s="79">
        <v>3</v>
      </c>
      <c r="M84" s="81">
        <v>17.647058823529399</v>
      </c>
      <c r="N84" s="81">
        <v>82.352941176470594</v>
      </c>
      <c r="O84" s="82">
        <v>58.823529411764703</v>
      </c>
      <c r="P84" s="82">
        <v>3.5882352941176499</v>
      </c>
      <c r="Q84" s="83">
        <v>55.294117647058798</v>
      </c>
    </row>
    <row r="85" spans="1:17" ht="15.75">
      <c r="A85" s="10">
        <v>5</v>
      </c>
      <c r="B85" s="16" t="s">
        <v>83</v>
      </c>
      <c r="C85" s="79">
        <v>19</v>
      </c>
      <c r="D85" s="80">
        <v>15</v>
      </c>
      <c r="E85" s="81">
        <v>78.947368421052602</v>
      </c>
      <c r="F85" s="79">
        <v>2</v>
      </c>
      <c r="G85" s="81">
        <v>13.3333333333333</v>
      </c>
      <c r="H85" s="79">
        <v>5</v>
      </c>
      <c r="I85" s="81">
        <v>33.3333333333333</v>
      </c>
      <c r="J85" s="79">
        <v>8</v>
      </c>
      <c r="K85" s="81">
        <v>53.3333333333333</v>
      </c>
      <c r="L85" s="79">
        <v>0</v>
      </c>
      <c r="M85" s="81">
        <v>0</v>
      </c>
      <c r="N85" s="81">
        <v>100</v>
      </c>
      <c r="O85" s="82">
        <v>46.6666666666667</v>
      </c>
      <c r="P85" s="82">
        <v>3.6</v>
      </c>
      <c r="Q85" s="83">
        <v>53.866666666666703</v>
      </c>
    </row>
    <row r="86" spans="1:17" ht="15.75">
      <c r="A86" s="10">
        <v>6</v>
      </c>
      <c r="B86" s="73" t="s">
        <v>84</v>
      </c>
      <c r="C86" s="79">
        <v>6</v>
      </c>
      <c r="D86" s="80">
        <v>4</v>
      </c>
      <c r="E86" s="81">
        <v>66.6666666666667</v>
      </c>
      <c r="F86" s="79">
        <v>0</v>
      </c>
      <c r="G86" s="81">
        <v>0</v>
      </c>
      <c r="H86" s="79">
        <v>2</v>
      </c>
      <c r="I86" s="81">
        <v>50</v>
      </c>
      <c r="J86" s="79">
        <v>2</v>
      </c>
      <c r="K86" s="81">
        <v>50</v>
      </c>
      <c r="L86" s="79">
        <v>0</v>
      </c>
      <c r="M86" s="81">
        <v>0</v>
      </c>
      <c r="N86" s="81">
        <v>100</v>
      </c>
      <c r="O86" s="82">
        <v>50</v>
      </c>
      <c r="P86" s="82">
        <v>3.5</v>
      </c>
      <c r="Q86" s="83">
        <v>50</v>
      </c>
    </row>
    <row r="87" spans="1:17" ht="15.75">
      <c r="A87" s="10">
        <v>7</v>
      </c>
      <c r="B87" s="16" t="s">
        <v>85</v>
      </c>
      <c r="C87" s="79">
        <v>9</v>
      </c>
      <c r="D87" s="80">
        <v>8</v>
      </c>
      <c r="E87" s="81">
        <v>88.8888888888889</v>
      </c>
      <c r="F87" s="79">
        <v>0</v>
      </c>
      <c r="G87" s="81">
        <v>0</v>
      </c>
      <c r="H87" s="79">
        <v>3</v>
      </c>
      <c r="I87" s="81">
        <v>37.5</v>
      </c>
      <c r="J87" s="79">
        <v>5</v>
      </c>
      <c r="K87" s="81">
        <v>62.5</v>
      </c>
      <c r="L87" s="79">
        <v>0</v>
      </c>
      <c r="M87" s="81">
        <v>0</v>
      </c>
      <c r="N87" s="81">
        <v>100</v>
      </c>
      <c r="O87" s="82">
        <v>37.5</v>
      </c>
      <c r="P87" s="82">
        <v>3.375</v>
      </c>
      <c r="Q87" s="83">
        <v>46.5</v>
      </c>
    </row>
    <row r="88" spans="1:17" ht="15.75">
      <c r="A88" s="10">
        <v>8</v>
      </c>
      <c r="B88" s="16" t="s">
        <v>86</v>
      </c>
      <c r="C88" s="79">
        <v>6</v>
      </c>
      <c r="D88" s="80">
        <v>6</v>
      </c>
      <c r="E88" s="81">
        <v>100</v>
      </c>
      <c r="F88" s="79">
        <v>2</v>
      </c>
      <c r="G88" s="81">
        <v>33.3333333333333</v>
      </c>
      <c r="H88" s="79">
        <v>1</v>
      </c>
      <c r="I88" s="81">
        <v>16.6666666666667</v>
      </c>
      <c r="J88" s="79">
        <v>3</v>
      </c>
      <c r="K88" s="81">
        <v>50</v>
      </c>
      <c r="L88" s="79">
        <v>0</v>
      </c>
      <c r="M88" s="81">
        <v>0</v>
      </c>
      <c r="N88" s="81">
        <v>100</v>
      </c>
      <c r="O88" s="82">
        <v>50</v>
      </c>
      <c r="P88" s="82">
        <v>3.8333333333333299</v>
      </c>
      <c r="Q88" s="83">
        <v>62</v>
      </c>
    </row>
    <row r="89" spans="1:17" ht="15.75">
      <c r="A89" s="10">
        <v>9</v>
      </c>
      <c r="B89" s="17" t="s">
        <v>87</v>
      </c>
      <c r="C89" s="79">
        <v>3</v>
      </c>
      <c r="D89" s="80">
        <v>3</v>
      </c>
      <c r="E89" s="81">
        <v>100</v>
      </c>
      <c r="F89" s="79">
        <v>2</v>
      </c>
      <c r="G89" s="81">
        <v>66.6666666666667</v>
      </c>
      <c r="H89" s="79">
        <v>1</v>
      </c>
      <c r="I89" s="81">
        <v>33.3333333333333</v>
      </c>
      <c r="J89" s="79">
        <v>0</v>
      </c>
      <c r="K89" s="81">
        <v>0</v>
      </c>
      <c r="L89" s="79">
        <v>0</v>
      </c>
      <c r="M89" s="81">
        <v>0</v>
      </c>
      <c r="N89" s="81">
        <v>100</v>
      </c>
      <c r="O89" s="82">
        <v>100</v>
      </c>
      <c r="P89" s="82">
        <v>4.6666666666666696</v>
      </c>
      <c r="Q89" s="83">
        <v>88</v>
      </c>
    </row>
    <row r="90" spans="1:17" ht="15.75">
      <c r="A90" s="42"/>
      <c r="B90" s="44"/>
      <c r="C90" s="79">
        <v>6</v>
      </c>
      <c r="D90" s="80">
        <v>4</v>
      </c>
      <c r="E90" s="81">
        <v>66.6666666666667</v>
      </c>
      <c r="F90" s="79">
        <v>0</v>
      </c>
      <c r="G90" s="81">
        <v>0</v>
      </c>
      <c r="H90" s="79">
        <v>2</v>
      </c>
      <c r="I90" s="81">
        <v>50</v>
      </c>
      <c r="J90" s="79">
        <v>2</v>
      </c>
      <c r="K90" s="81">
        <v>50</v>
      </c>
      <c r="L90" s="79">
        <v>0</v>
      </c>
      <c r="M90" s="81">
        <v>0</v>
      </c>
      <c r="N90" s="81">
        <v>100</v>
      </c>
      <c r="O90" s="82">
        <v>50</v>
      </c>
      <c r="P90" s="82">
        <v>3.5</v>
      </c>
      <c r="Q90" s="83">
        <v>50</v>
      </c>
    </row>
    <row r="91" spans="1:17" ht="15.75">
      <c r="A91" s="42"/>
      <c r="B91" s="25" t="s">
        <v>27</v>
      </c>
      <c r="C91" s="43">
        <f>SUM(C81:C89)</f>
        <v>196</v>
      </c>
      <c r="D91" s="27">
        <f>F91+H91+J91+L91</f>
        <v>174</v>
      </c>
      <c r="E91" s="28">
        <f>D91*100/C91</f>
        <v>88.775510204081627</v>
      </c>
      <c r="F91" s="26">
        <f>SUM(F81:F89)</f>
        <v>42</v>
      </c>
      <c r="G91" s="28">
        <f>F91*100/D91</f>
        <v>24.137931034482758</v>
      </c>
      <c r="H91" s="26">
        <f>SUM(H81:H89)</f>
        <v>64</v>
      </c>
      <c r="I91" s="39">
        <f>H91*100/D91</f>
        <v>36.781609195402297</v>
      </c>
      <c r="J91" s="26">
        <f>SUM(J81:J89)</f>
        <v>62</v>
      </c>
      <c r="K91" s="28">
        <f>J91*100/D91</f>
        <v>35.632183908045974</v>
      </c>
      <c r="L91" s="26">
        <f>SUM(L81:L89)</f>
        <v>6</v>
      </c>
      <c r="M91" s="28">
        <f>L91*100/D91</f>
        <v>3.4482758620689653</v>
      </c>
      <c r="N91" s="28">
        <f>(F91+H91+J91)*100/D91</f>
        <v>96.551724137931032</v>
      </c>
      <c r="O91" s="29">
        <f>(F91+H91)*100/D91</f>
        <v>60.919540229885058</v>
      </c>
      <c r="P91" s="29">
        <f>(F91*5+H91*4+J91*3+L91*2)/D91</f>
        <v>3.8160919540229883</v>
      </c>
      <c r="Q91" s="30">
        <f>(F91*100+H91*64+J91*36+L91*16)/D91</f>
        <v>61.057471264367813</v>
      </c>
    </row>
    <row r="92" spans="1:17" ht="15.75">
      <c r="A92" s="10"/>
      <c r="B92" s="14" t="s">
        <v>88</v>
      </c>
      <c r="C92" s="95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7"/>
    </row>
    <row r="93" spans="1:17" ht="15.75">
      <c r="A93" s="10">
        <v>1</v>
      </c>
      <c r="B93" s="6" t="s">
        <v>89</v>
      </c>
      <c r="C93" s="79">
        <v>24</v>
      </c>
      <c r="D93" s="80">
        <v>21</v>
      </c>
      <c r="E93" s="81">
        <v>87.5</v>
      </c>
      <c r="F93" s="79">
        <v>15</v>
      </c>
      <c r="G93" s="81">
        <v>71.428571428571402</v>
      </c>
      <c r="H93" s="79">
        <v>4</v>
      </c>
      <c r="I93" s="81">
        <v>19.047619047619001</v>
      </c>
      <c r="J93" s="79">
        <v>2</v>
      </c>
      <c r="K93" s="81">
        <v>9.5238095238095202</v>
      </c>
      <c r="L93" s="79"/>
      <c r="M93" s="81">
        <v>0</v>
      </c>
      <c r="N93" s="81">
        <v>100</v>
      </c>
      <c r="O93" s="82">
        <v>90.476190476190496</v>
      </c>
      <c r="P93" s="82">
        <v>4.6190476190476204</v>
      </c>
      <c r="Q93" s="83">
        <v>87.047619047619094</v>
      </c>
    </row>
    <row r="94" spans="1:17" ht="15.75">
      <c r="A94" s="10">
        <v>2</v>
      </c>
      <c r="B94" s="6" t="s">
        <v>90</v>
      </c>
      <c r="C94" s="79">
        <v>21</v>
      </c>
      <c r="D94" s="80">
        <v>18</v>
      </c>
      <c r="E94" s="81">
        <v>85.714285714285694</v>
      </c>
      <c r="F94" s="79">
        <v>7</v>
      </c>
      <c r="G94" s="81">
        <v>38.8888888888889</v>
      </c>
      <c r="H94" s="79">
        <v>5</v>
      </c>
      <c r="I94" s="81">
        <v>27.7777777777778</v>
      </c>
      <c r="J94" s="79">
        <v>6</v>
      </c>
      <c r="K94" s="81">
        <v>33.3333333333333</v>
      </c>
      <c r="L94" s="79"/>
      <c r="M94" s="81">
        <v>0</v>
      </c>
      <c r="N94" s="81">
        <v>100</v>
      </c>
      <c r="O94" s="82">
        <v>66.6666666666667</v>
      </c>
      <c r="P94" s="82">
        <v>4.0555555555555598</v>
      </c>
      <c r="Q94" s="83">
        <v>68.6666666666667</v>
      </c>
    </row>
    <row r="95" spans="1:17" ht="15.75">
      <c r="A95" s="10">
        <v>3</v>
      </c>
      <c r="B95" s="6" t="s">
        <v>91</v>
      </c>
      <c r="C95" s="79">
        <v>19</v>
      </c>
      <c r="D95" s="80">
        <v>19</v>
      </c>
      <c r="E95" s="81">
        <v>100</v>
      </c>
      <c r="F95" s="79">
        <v>4</v>
      </c>
      <c r="G95" s="81">
        <v>21.052631578947398</v>
      </c>
      <c r="H95" s="79">
        <v>7</v>
      </c>
      <c r="I95" s="81">
        <v>36.842105263157897</v>
      </c>
      <c r="J95" s="79">
        <v>8</v>
      </c>
      <c r="K95" s="81">
        <v>42.105263157894697</v>
      </c>
      <c r="L95" s="79"/>
      <c r="M95" s="81">
        <v>0</v>
      </c>
      <c r="N95" s="81">
        <v>100</v>
      </c>
      <c r="O95" s="82">
        <v>57.894736842105303</v>
      </c>
      <c r="P95" s="82">
        <v>3.7894736842105301</v>
      </c>
      <c r="Q95" s="83">
        <v>59.789473684210499</v>
      </c>
    </row>
    <row r="96" spans="1:17" ht="15.75">
      <c r="A96" s="10">
        <v>4</v>
      </c>
      <c r="B96" s="6" t="s">
        <v>92</v>
      </c>
      <c r="C96" s="79">
        <v>7</v>
      </c>
      <c r="D96" s="80">
        <v>6</v>
      </c>
      <c r="E96" s="81">
        <v>85.714285714285694</v>
      </c>
      <c r="F96" s="79">
        <v>1</v>
      </c>
      <c r="G96" s="81">
        <v>16.6666666666667</v>
      </c>
      <c r="H96" s="79">
        <v>1</v>
      </c>
      <c r="I96" s="81">
        <v>16.6666666666667</v>
      </c>
      <c r="J96" s="79">
        <v>4</v>
      </c>
      <c r="K96" s="81">
        <v>66.6666666666667</v>
      </c>
      <c r="L96" s="79"/>
      <c r="M96" s="81">
        <v>0</v>
      </c>
      <c r="N96" s="81">
        <v>100</v>
      </c>
      <c r="O96" s="82">
        <v>33.3333333333333</v>
      </c>
      <c r="P96" s="82">
        <v>3.5</v>
      </c>
      <c r="Q96" s="83">
        <v>51.3333333333333</v>
      </c>
    </row>
    <row r="97" spans="1:17" ht="15.75">
      <c r="A97" s="10">
        <v>5</v>
      </c>
      <c r="B97" s="6" t="s">
        <v>93</v>
      </c>
      <c r="C97" s="79">
        <v>39</v>
      </c>
      <c r="D97" s="80">
        <v>35</v>
      </c>
      <c r="E97" s="81">
        <v>89.743589743589695</v>
      </c>
      <c r="F97" s="79">
        <v>12</v>
      </c>
      <c r="G97" s="81">
        <v>34.285714285714299</v>
      </c>
      <c r="H97" s="79">
        <v>13</v>
      </c>
      <c r="I97" s="81">
        <v>37.142857142857103</v>
      </c>
      <c r="J97" s="79">
        <v>10</v>
      </c>
      <c r="K97" s="81">
        <v>28.571428571428601</v>
      </c>
      <c r="L97" s="79"/>
      <c r="M97" s="81">
        <v>0</v>
      </c>
      <c r="N97" s="81">
        <v>100</v>
      </c>
      <c r="O97" s="82">
        <v>71.428571428571402</v>
      </c>
      <c r="P97" s="82">
        <v>4.0571428571428596</v>
      </c>
      <c r="Q97" s="83">
        <v>68.342857142857099</v>
      </c>
    </row>
    <row r="98" spans="1:17" ht="15.75">
      <c r="A98" s="10">
        <v>6</v>
      </c>
      <c r="B98" s="6" t="s">
        <v>94</v>
      </c>
      <c r="C98" s="79">
        <v>24</v>
      </c>
      <c r="D98" s="80">
        <v>20</v>
      </c>
      <c r="E98" s="81">
        <v>83.3333333333333</v>
      </c>
      <c r="F98" s="79">
        <v>3</v>
      </c>
      <c r="G98" s="81">
        <v>15</v>
      </c>
      <c r="H98" s="79">
        <v>13</v>
      </c>
      <c r="I98" s="81">
        <v>65</v>
      </c>
      <c r="J98" s="79">
        <v>4</v>
      </c>
      <c r="K98" s="81">
        <v>20</v>
      </c>
      <c r="L98" s="79"/>
      <c r="M98" s="81">
        <v>0</v>
      </c>
      <c r="N98" s="81">
        <v>100</v>
      </c>
      <c r="O98" s="82">
        <v>80</v>
      </c>
      <c r="P98" s="82">
        <v>3.95</v>
      </c>
      <c r="Q98" s="83">
        <v>63.8</v>
      </c>
    </row>
    <row r="99" spans="1:17" ht="15.75">
      <c r="A99" s="10">
        <v>7</v>
      </c>
      <c r="B99" s="6" t="s">
        <v>95</v>
      </c>
      <c r="C99" s="79">
        <v>43</v>
      </c>
      <c r="D99" s="80">
        <v>42</v>
      </c>
      <c r="E99" s="81">
        <v>97.674418604651194</v>
      </c>
      <c r="F99" s="79">
        <v>11</v>
      </c>
      <c r="G99" s="81">
        <v>26.1904761904762</v>
      </c>
      <c r="H99" s="79">
        <v>12</v>
      </c>
      <c r="I99" s="81">
        <v>28.571428571428601</v>
      </c>
      <c r="J99" s="79">
        <v>18</v>
      </c>
      <c r="K99" s="81">
        <v>42.857142857142897</v>
      </c>
      <c r="L99" s="79">
        <v>1</v>
      </c>
      <c r="M99" s="81">
        <v>2.38095238095238</v>
      </c>
      <c r="N99" s="81">
        <v>97.619047619047606</v>
      </c>
      <c r="O99" s="82">
        <v>54.761904761904802</v>
      </c>
      <c r="P99" s="82">
        <v>3.78571428571429</v>
      </c>
      <c r="Q99" s="83">
        <v>60.285714285714299</v>
      </c>
    </row>
    <row r="100" spans="1:17" ht="15.75">
      <c r="A100" s="10">
        <v>8</v>
      </c>
      <c r="B100" s="6" t="s">
        <v>96</v>
      </c>
      <c r="C100" s="79">
        <v>57</v>
      </c>
      <c r="D100" s="80">
        <v>48</v>
      </c>
      <c r="E100" s="81">
        <v>84.210526315789494</v>
      </c>
      <c r="F100" s="79">
        <v>22</v>
      </c>
      <c r="G100" s="81">
        <v>45.8333333333333</v>
      </c>
      <c r="H100" s="79">
        <v>13</v>
      </c>
      <c r="I100" s="81">
        <v>27.0833333333333</v>
      </c>
      <c r="J100" s="79">
        <v>13</v>
      </c>
      <c r="K100" s="81">
        <v>27.0833333333333</v>
      </c>
      <c r="L100" s="79"/>
      <c r="M100" s="81">
        <v>0</v>
      </c>
      <c r="N100" s="81">
        <v>100</v>
      </c>
      <c r="O100" s="82">
        <v>72.9166666666667</v>
      </c>
      <c r="P100" s="82">
        <v>4.1875</v>
      </c>
      <c r="Q100" s="83">
        <v>72.9166666666667</v>
      </c>
    </row>
    <row r="101" spans="1:17" ht="15.75">
      <c r="A101" s="10">
        <v>9</v>
      </c>
      <c r="B101" s="6" t="s">
        <v>97</v>
      </c>
      <c r="C101" s="85">
        <v>9</v>
      </c>
      <c r="D101" s="80">
        <v>9</v>
      </c>
      <c r="E101" s="81">
        <v>100</v>
      </c>
      <c r="F101" s="85">
        <v>4</v>
      </c>
      <c r="G101" s="81">
        <v>44.4444444444444</v>
      </c>
      <c r="H101" s="85">
        <v>5</v>
      </c>
      <c r="I101" s="81">
        <v>55.5555555555556</v>
      </c>
      <c r="J101" s="85"/>
      <c r="K101" s="81">
        <v>0</v>
      </c>
      <c r="L101" s="85"/>
      <c r="M101" s="81">
        <v>0</v>
      </c>
      <c r="N101" s="81">
        <v>100</v>
      </c>
      <c r="O101" s="82">
        <v>100</v>
      </c>
      <c r="P101" s="82">
        <v>4.4444444444444402</v>
      </c>
      <c r="Q101" s="83">
        <v>80</v>
      </c>
    </row>
    <row r="102" spans="1:17" ht="15.75">
      <c r="A102" s="10">
        <v>10</v>
      </c>
      <c r="B102" s="6" t="s">
        <v>98</v>
      </c>
      <c r="C102" s="85">
        <v>16</v>
      </c>
      <c r="D102" s="80">
        <v>14</v>
      </c>
      <c r="E102" s="81">
        <v>87.5</v>
      </c>
      <c r="F102" s="85">
        <v>0</v>
      </c>
      <c r="G102" s="81">
        <v>0</v>
      </c>
      <c r="H102" s="85">
        <v>1</v>
      </c>
      <c r="I102" s="81">
        <v>7.1428571428571397</v>
      </c>
      <c r="J102" s="85">
        <v>12</v>
      </c>
      <c r="K102" s="81">
        <v>85.714285714285694</v>
      </c>
      <c r="L102" s="85">
        <v>1</v>
      </c>
      <c r="M102" s="81">
        <v>7.1428571428571397</v>
      </c>
      <c r="N102" s="81">
        <v>92.857142857142904</v>
      </c>
      <c r="O102" s="82">
        <v>7.1428571428571397</v>
      </c>
      <c r="P102" s="82">
        <v>3</v>
      </c>
      <c r="Q102" s="83">
        <v>36.571428571428598</v>
      </c>
    </row>
    <row r="103" spans="1:17" ht="15.75">
      <c r="A103" s="10">
        <v>11</v>
      </c>
      <c r="B103" s="6" t="s">
        <v>99</v>
      </c>
      <c r="C103" s="85">
        <v>3</v>
      </c>
      <c r="D103" s="80">
        <v>3</v>
      </c>
      <c r="E103" s="81">
        <v>100</v>
      </c>
      <c r="F103" s="85">
        <v>1</v>
      </c>
      <c r="G103" s="81">
        <v>33.3333333333333</v>
      </c>
      <c r="H103" s="85">
        <v>1</v>
      </c>
      <c r="I103" s="81">
        <v>33.3333333333333</v>
      </c>
      <c r="J103" s="85">
        <v>1</v>
      </c>
      <c r="K103" s="81">
        <v>33.3333333333333</v>
      </c>
      <c r="L103" s="85"/>
      <c r="M103" s="81">
        <v>0</v>
      </c>
      <c r="N103" s="81">
        <v>100</v>
      </c>
      <c r="O103" s="82">
        <v>66.6666666666667</v>
      </c>
      <c r="P103" s="82">
        <v>4</v>
      </c>
      <c r="Q103" s="83">
        <v>66.6666666666667</v>
      </c>
    </row>
    <row r="104" spans="1:17" ht="15.75">
      <c r="A104" s="10">
        <v>12</v>
      </c>
      <c r="B104" s="6" t="s">
        <v>100</v>
      </c>
      <c r="C104" s="85">
        <v>3</v>
      </c>
      <c r="D104" s="80">
        <v>3</v>
      </c>
      <c r="E104" s="81">
        <v>100</v>
      </c>
      <c r="F104" s="85"/>
      <c r="G104" s="81">
        <v>0</v>
      </c>
      <c r="H104" s="85">
        <v>1</v>
      </c>
      <c r="I104" s="81">
        <v>33.3333333333333</v>
      </c>
      <c r="J104" s="85">
        <v>2</v>
      </c>
      <c r="K104" s="81">
        <v>66.6666666666667</v>
      </c>
      <c r="L104" s="85"/>
      <c r="M104" s="81">
        <v>0</v>
      </c>
      <c r="N104" s="81">
        <v>100</v>
      </c>
      <c r="O104" s="82">
        <v>33.3333333333333</v>
      </c>
      <c r="P104" s="82">
        <v>3.3333333333333299</v>
      </c>
      <c r="Q104" s="83">
        <v>45.3333333333333</v>
      </c>
    </row>
    <row r="105" spans="1:17" ht="15.75">
      <c r="A105" s="10">
        <v>13</v>
      </c>
      <c r="B105" s="6" t="s">
        <v>101</v>
      </c>
      <c r="C105" s="85">
        <v>16</v>
      </c>
      <c r="D105" s="80">
        <v>15</v>
      </c>
      <c r="E105" s="81">
        <v>93.75</v>
      </c>
      <c r="F105" s="85">
        <v>3</v>
      </c>
      <c r="G105" s="81">
        <v>20</v>
      </c>
      <c r="H105" s="85">
        <v>7</v>
      </c>
      <c r="I105" s="81">
        <v>46.6666666666667</v>
      </c>
      <c r="J105" s="85">
        <v>5</v>
      </c>
      <c r="K105" s="81">
        <v>33.3333333333333</v>
      </c>
      <c r="L105" s="85"/>
      <c r="M105" s="81">
        <v>0</v>
      </c>
      <c r="N105" s="81">
        <v>100</v>
      </c>
      <c r="O105" s="82">
        <v>66.6666666666667</v>
      </c>
      <c r="P105" s="82">
        <v>3.8666666666666698</v>
      </c>
      <c r="Q105" s="83">
        <f>(F105*100+H105*64+J105*36+L105*16)/D105</f>
        <v>61.866666666666667</v>
      </c>
    </row>
    <row r="106" spans="1:17" ht="15.75">
      <c r="A106" s="10">
        <v>14</v>
      </c>
      <c r="B106" s="6" t="s">
        <v>102</v>
      </c>
      <c r="C106" s="85">
        <v>7</v>
      </c>
      <c r="D106" s="80">
        <v>6</v>
      </c>
      <c r="E106" s="81">
        <v>85.714285714285694</v>
      </c>
      <c r="F106" s="85">
        <v>2</v>
      </c>
      <c r="G106" s="81">
        <v>33.3333333333333</v>
      </c>
      <c r="H106" s="85">
        <v>1</v>
      </c>
      <c r="I106" s="81">
        <v>16.6666666666667</v>
      </c>
      <c r="J106" s="85">
        <v>3</v>
      </c>
      <c r="K106" s="81">
        <v>50</v>
      </c>
      <c r="L106" s="85"/>
      <c r="M106" s="81">
        <v>0</v>
      </c>
      <c r="N106" s="81">
        <v>100</v>
      </c>
      <c r="O106" s="82">
        <v>50</v>
      </c>
      <c r="P106" s="82">
        <v>3.8333333333333299</v>
      </c>
      <c r="Q106" s="83">
        <v>62</v>
      </c>
    </row>
    <row r="107" spans="1:17" ht="15.75">
      <c r="A107" s="10">
        <v>15</v>
      </c>
      <c r="B107" s="6" t="s">
        <v>103</v>
      </c>
      <c r="C107" s="85">
        <v>20</v>
      </c>
      <c r="D107" s="80">
        <v>19</v>
      </c>
      <c r="E107" s="81">
        <v>95</v>
      </c>
      <c r="F107" s="85">
        <v>4</v>
      </c>
      <c r="G107" s="81">
        <v>21.052631578947398</v>
      </c>
      <c r="H107" s="85">
        <v>8</v>
      </c>
      <c r="I107" s="81">
        <v>42.105263157894697</v>
      </c>
      <c r="J107" s="85">
        <v>6</v>
      </c>
      <c r="K107" s="81">
        <v>31.578947368421101</v>
      </c>
      <c r="L107" s="85">
        <v>1</v>
      </c>
      <c r="M107" s="81">
        <v>5.2631578947368398</v>
      </c>
      <c r="N107" s="81">
        <v>94.736842105263193</v>
      </c>
      <c r="O107" s="82">
        <v>63.157894736842103</v>
      </c>
      <c r="P107" s="82">
        <v>3.7894736842105301</v>
      </c>
      <c r="Q107" s="83">
        <v>60.210526315789501</v>
      </c>
    </row>
    <row r="108" spans="1:17" ht="15.75">
      <c r="A108" s="10">
        <v>16</v>
      </c>
      <c r="B108" s="6" t="s">
        <v>104</v>
      </c>
      <c r="C108" s="85">
        <v>3</v>
      </c>
      <c r="D108" s="80">
        <v>3</v>
      </c>
      <c r="E108" s="81">
        <v>100</v>
      </c>
      <c r="F108" s="85">
        <v>1</v>
      </c>
      <c r="G108" s="81">
        <v>33.3333333333333</v>
      </c>
      <c r="H108" s="85">
        <v>1</v>
      </c>
      <c r="I108" s="81">
        <v>33.3333333333333</v>
      </c>
      <c r="J108" s="85">
        <v>1</v>
      </c>
      <c r="K108" s="81">
        <v>33.3333333333333</v>
      </c>
      <c r="L108" s="85"/>
      <c r="M108" s="81">
        <v>0</v>
      </c>
      <c r="N108" s="81">
        <v>100</v>
      </c>
      <c r="O108" s="82">
        <v>66.6666666666667</v>
      </c>
      <c r="P108" s="82">
        <v>4</v>
      </c>
      <c r="Q108" s="83">
        <v>66.6666666666667</v>
      </c>
    </row>
    <row r="109" spans="1:17" ht="15.75">
      <c r="A109" s="10">
        <v>17</v>
      </c>
      <c r="B109" s="6" t="s">
        <v>105</v>
      </c>
      <c r="C109" s="85">
        <v>14</v>
      </c>
      <c r="D109" s="80">
        <v>10</v>
      </c>
      <c r="E109" s="81">
        <v>71.428571428571402</v>
      </c>
      <c r="F109" s="85">
        <v>2</v>
      </c>
      <c r="G109" s="81">
        <v>20</v>
      </c>
      <c r="H109" s="85">
        <v>4</v>
      </c>
      <c r="I109" s="81">
        <v>40</v>
      </c>
      <c r="J109" s="85">
        <v>4</v>
      </c>
      <c r="K109" s="81">
        <v>40</v>
      </c>
      <c r="L109" s="85"/>
      <c r="M109" s="81">
        <v>0</v>
      </c>
      <c r="N109" s="81">
        <v>100</v>
      </c>
      <c r="O109" s="82">
        <v>60</v>
      </c>
      <c r="P109" s="82">
        <v>3.8</v>
      </c>
      <c r="Q109" s="83">
        <v>60</v>
      </c>
    </row>
    <row r="110" spans="1:17" ht="15.75">
      <c r="A110" s="10">
        <v>18</v>
      </c>
      <c r="B110" s="6" t="s">
        <v>106</v>
      </c>
      <c r="C110" s="85">
        <v>3</v>
      </c>
      <c r="D110" s="80">
        <v>3</v>
      </c>
      <c r="E110" s="81">
        <v>100</v>
      </c>
      <c r="F110" s="85">
        <v>1</v>
      </c>
      <c r="G110" s="81">
        <v>33.3333333333333</v>
      </c>
      <c r="H110" s="85">
        <v>2</v>
      </c>
      <c r="I110" s="81">
        <v>66.6666666666667</v>
      </c>
      <c r="J110" s="85"/>
      <c r="K110" s="81">
        <v>0</v>
      </c>
      <c r="L110" s="85"/>
      <c r="M110" s="81">
        <v>0</v>
      </c>
      <c r="N110" s="81">
        <v>100</v>
      </c>
      <c r="O110" s="82">
        <v>100</v>
      </c>
      <c r="P110" s="82">
        <v>4.3333333333333304</v>
      </c>
      <c r="Q110" s="83">
        <v>76</v>
      </c>
    </row>
    <row r="111" spans="1:17" ht="15.75">
      <c r="A111" s="10">
        <v>19</v>
      </c>
      <c r="B111" s="6" t="s">
        <v>107</v>
      </c>
      <c r="C111" s="85">
        <v>16</v>
      </c>
      <c r="D111" s="80">
        <v>15</v>
      </c>
      <c r="E111" s="81">
        <v>93.75</v>
      </c>
      <c r="F111" s="85">
        <v>5</v>
      </c>
      <c r="G111" s="81">
        <v>33.3333333333333</v>
      </c>
      <c r="H111" s="85">
        <v>2</v>
      </c>
      <c r="I111" s="84">
        <f t="shared" ref="I111" si="0">H111*100/D111</f>
        <v>13.333333333333334</v>
      </c>
      <c r="J111" s="85">
        <v>8</v>
      </c>
      <c r="K111" s="81">
        <v>53.3333333333333</v>
      </c>
      <c r="L111" s="85"/>
      <c r="M111" s="81">
        <v>0</v>
      </c>
      <c r="N111" s="81">
        <v>100</v>
      </c>
      <c r="O111" s="82">
        <v>46.6666666666667</v>
      </c>
      <c r="P111" s="82">
        <v>3.8</v>
      </c>
      <c r="Q111" s="83">
        <v>61.066666666666698</v>
      </c>
    </row>
    <row r="112" spans="1:17" ht="16.5" thickBot="1">
      <c r="A112" s="42">
        <v>20</v>
      </c>
      <c r="B112" s="74" t="s">
        <v>108</v>
      </c>
      <c r="C112" s="85">
        <v>3</v>
      </c>
      <c r="D112" s="86">
        <v>2</v>
      </c>
      <c r="E112" s="87">
        <v>66.6666666666667</v>
      </c>
      <c r="F112" s="85"/>
      <c r="G112" s="87">
        <v>0</v>
      </c>
      <c r="H112" s="85">
        <v>2</v>
      </c>
      <c r="I112" s="87">
        <v>100</v>
      </c>
      <c r="J112" s="85"/>
      <c r="K112" s="87">
        <v>0</v>
      </c>
      <c r="L112" s="85"/>
      <c r="M112" s="87">
        <v>0</v>
      </c>
      <c r="N112" s="87">
        <v>100</v>
      </c>
      <c r="O112" s="88">
        <v>100</v>
      </c>
      <c r="P112" s="88">
        <v>4</v>
      </c>
      <c r="Q112" s="89">
        <v>64</v>
      </c>
    </row>
    <row r="113" spans="1:17" ht="16.5" thickBot="1">
      <c r="A113" s="42"/>
      <c r="B113" s="25" t="s">
        <v>27</v>
      </c>
      <c r="C113" s="43">
        <f>SUM(C93:C112)</f>
        <v>347</v>
      </c>
      <c r="D113" s="27">
        <f>F113+H113+J113+L113</f>
        <v>311</v>
      </c>
      <c r="E113" s="28">
        <f>D113*100/C113</f>
        <v>89.625360230547557</v>
      </c>
      <c r="F113" s="26">
        <f>SUM(F93:F112)</f>
        <v>98</v>
      </c>
      <c r="G113" s="28">
        <f>F113*100/D113</f>
        <v>31.511254019292604</v>
      </c>
      <c r="H113" s="26">
        <f>SUM(H93:H112)</f>
        <v>103</v>
      </c>
      <c r="I113" s="39">
        <f>H113*100/D113</f>
        <v>33.118971061093248</v>
      </c>
      <c r="J113" s="26">
        <f>SUM(J93:J112)</f>
        <v>107</v>
      </c>
      <c r="K113" s="28">
        <f>J113*100/D113</f>
        <v>34.40514469453376</v>
      </c>
      <c r="L113" s="26">
        <f>SUM(L93:L112)</f>
        <v>3</v>
      </c>
      <c r="M113" s="28">
        <f>L113*100/D113</f>
        <v>0.96463022508038587</v>
      </c>
      <c r="N113" s="28">
        <f>(F113+H113+J113)*100/D113</f>
        <v>99.035369774919616</v>
      </c>
      <c r="O113" s="29">
        <f>(F113+H113)*100/D113</f>
        <v>64.630225080385856</v>
      </c>
      <c r="P113" s="29">
        <f>(F113*5+H113*4+J113*3+L113*2)/D113</f>
        <v>3.9517684887459805</v>
      </c>
      <c r="Q113" s="30">
        <f>(F113*100+H113*64+J113*36+L113*16)/D113</f>
        <v>65.247588424437296</v>
      </c>
    </row>
    <row r="114" spans="1:17" ht="15.75">
      <c r="A114" s="10"/>
      <c r="B114" s="4" t="s">
        <v>109</v>
      </c>
      <c r="C114" s="95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7"/>
    </row>
    <row r="115" spans="1:17" ht="15.75">
      <c r="A115" s="10">
        <v>1</v>
      </c>
      <c r="B115" s="16" t="s">
        <v>110</v>
      </c>
      <c r="C115" s="79">
        <v>14</v>
      </c>
      <c r="D115" s="80">
        <v>13</v>
      </c>
      <c r="E115" s="81">
        <v>92.857142857142904</v>
      </c>
      <c r="F115" s="79">
        <v>5</v>
      </c>
      <c r="G115" s="81">
        <v>38.461538461538503</v>
      </c>
      <c r="H115" s="79">
        <v>5</v>
      </c>
      <c r="I115" s="81">
        <v>38.461538461538503</v>
      </c>
      <c r="J115" s="79">
        <v>3</v>
      </c>
      <c r="K115" s="81">
        <v>23.076923076923102</v>
      </c>
      <c r="L115" s="79"/>
      <c r="M115" s="81">
        <v>0</v>
      </c>
      <c r="N115" s="81">
        <v>100</v>
      </c>
      <c r="O115" s="82">
        <v>76.923076923076906</v>
      </c>
      <c r="P115" s="82">
        <v>4.1538461538461497</v>
      </c>
      <c r="Q115" s="83">
        <v>71.384615384615401</v>
      </c>
    </row>
    <row r="116" spans="1:17" ht="15.75">
      <c r="A116" s="10">
        <v>2</v>
      </c>
      <c r="B116" s="16" t="s">
        <v>111</v>
      </c>
      <c r="C116" s="79">
        <v>12</v>
      </c>
      <c r="D116" s="80">
        <v>10</v>
      </c>
      <c r="E116" s="81">
        <v>83.3333333333333</v>
      </c>
      <c r="F116" s="79">
        <v>1</v>
      </c>
      <c r="G116" s="81">
        <v>10</v>
      </c>
      <c r="H116" s="79">
        <v>7</v>
      </c>
      <c r="I116" s="81">
        <v>70</v>
      </c>
      <c r="J116" s="79">
        <v>2</v>
      </c>
      <c r="K116" s="81">
        <v>20</v>
      </c>
      <c r="L116" s="79"/>
      <c r="M116" s="81">
        <v>0</v>
      </c>
      <c r="N116" s="81">
        <v>100</v>
      </c>
      <c r="O116" s="82">
        <v>80</v>
      </c>
      <c r="P116" s="82">
        <v>3.9</v>
      </c>
      <c r="Q116" s="83">
        <v>62</v>
      </c>
    </row>
    <row r="117" spans="1:17" ht="15.75">
      <c r="A117" s="10">
        <v>3</v>
      </c>
      <c r="B117" s="16" t="s">
        <v>112</v>
      </c>
      <c r="C117" s="79">
        <v>20</v>
      </c>
      <c r="D117" s="80">
        <v>18</v>
      </c>
      <c r="E117" s="81">
        <v>90</v>
      </c>
      <c r="F117" s="79">
        <v>1</v>
      </c>
      <c r="G117" s="81">
        <v>5.5555555555555598</v>
      </c>
      <c r="H117" s="79">
        <v>8</v>
      </c>
      <c r="I117" s="81">
        <v>44.4444444444444</v>
      </c>
      <c r="J117" s="79">
        <v>9</v>
      </c>
      <c r="K117" s="81">
        <v>50</v>
      </c>
      <c r="L117" s="79"/>
      <c r="M117" s="81">
        <v>0</v>
      </c>
      <c r="N117" s="81">
        <v>100</v>
      </c>
      <c r="O117" s="82">
        <v>50</v>
      </c>
      <c r="P117" s="82">
        <v>3.5555555555555598</v>
      </c>
      <c r="Q117" s="83">
        <v>52</v>
      </c>
    </row>
    <row r="118" spans="1:17" ht="15.75">
      <c r="A118" s="10">
        <v>4</v>
      </c>
      <c r="B118" s="16" t="s">
        <v>113</v>
      </c>
      <c r="C118" s="79">
        <v>15</v>
      </c>
      <c r="D118" s="80">
        <v>15</v>
      </c>
      <c r="E118" s="81">
        <v>100</v>
      </c>
      <c r="F118" s="79">
        <v>6</v>
      </c>
      <c r="G118" s="81">
        <v>40</v>
      </c>
      <c r="H118" s="79">
        <v>6</v>
      </c>
      <c r="I118" s="81">
        <v>40</v>
      </c>
      <c r="J118" s="79">
        <v>3</v>
      </c>
      <c r="K118" s="81">
        <v>20</v>
      </c>
      <c r="L118" s="79"/>
      <c r="M118" s="81">
        <v>0</v>
      </c>
      <c r="N118" s="81">
        <v>100</v>
      </c>
      <c r="O118" s="82">
        <v>80</v>
      </c>
      <c r="P118" s="82">
        <v>4.2</v>
      </c>
      <c r="Q118" s="83">
        <v>72.8</v>
      </c>
    </row>
    <row r="119" spans="1:17" ht="15.75">
      <c r="A119" s="10">
        <v>5</v>
      </c>
      <c r="B119" s="16" t="s">
        <v>114</v>
      </c>
      <c r="C119" s="79">
        <v>12</v>
      </c>
      <c r="D119" s="80">
        <v>11</v>
      </c>
      <c r="E119" s="81">
        <v>91.6666666666667</v>
      </c>
      <c r="F119" s="79">
        <v>4</v>
      </c>
      <c r="G119" s="81">
        <v>36.363636363636402</v>
      </c>
      <c r="H119" s="79">
        <v>2</v>
      </c>
      <c r="I119" s="81">
        <v>18.181818181818201</v>
      </c>
      <c r="J119" s="79">
        <v>5</v>
      </c>
      <c r="K119" s="81">
        <v>45.454545454545503</v>
      </c>
      <c r="L119" s="79"/>
      <c r="M119" s="81">
        <v>0</v>
      </c>
      <c r="N119" s="81">
        <v>100</v>
      </c>
      <c r="O119" s="82">
        <v>54.545454545454497</v>
      </c>
      <c r="P119" s="82">
        <v>3.9090909090909101</v>
      </c>
      <c r="Q119" s="83">
        <v>64.363636363636402</v>
      </c>
    </row>
    <row r="120" spans="1:17" ht="16.5" customHeight="1">
      <c r="A120" s="10">
        <v>6</v>
      </c>
      <c r="B120" s="73" t="s">
        <v>115</v>
      </c>
      <c r="C120" s="79">
        <v>11</v>
      </c>
      <c r="D120" s="80">
        <v>10</v>
      </c>
      <c r="E120" s="81">
        <v>90.909090909090907</v>
      </c>
      <c r="F120" s="79">
        <v>2</v>
      </c>
      <c r="G120" s="81">
        <v>20</v>
      </c>
      <c r="H120" s="79">
        <v>4</v>
      </c>
      <c r="I120" s="81">
        <v>40</v>
      </c>
      <c r="J120" s="79">
        <v>3</v>
      </c>
      <c r="K120" s="81">
        <v>30</v>
      </c>
      <c r="L120" s="79">
        <v>1</v>
      </c>
      <c r="M120" s="81">
        <v>10</v>
      </c>
      <c r="N120" s="81">
        <v>90</v>
      </c>
      <c r="O120" s="82">
        <v>60</v>
      </c>
      <c r="P120" s="82">
        <v>3.7</v>
      </c>
      <c r="Q120" s="83">
        <v>58</v>
      </c>
    </row>
    <row r="121" spans="1:17" ht="15.75">
      <c r="A121" s="10">
        <v>7</v>
      </c>
      <c r="B121" s="16" t="s">
        <v>116</v>
      </c>
      <c r="C121" s="79">
        <v>7</v>
      </c>
      <c r="D121" s="80">
        <v>7</v>
      </c>
      <c r="E121" s="81">
        <v>100</v>
      </c>
      <c r="F121" s="79">
        <v>4</v>
      </c>
      <c r="G121" s="81">
        <v>57.142857142857103</v>
      </c>
      <c r="H121" s="79">
        <v>3</v>
      </c>
      <c r="I121" s="81">
        <v>42.857142857142897</v>
      </c>
      <c r="J121" s="79"/>
      <c r="K121" s="81">
        <v>0</v>
      </c>
      <c r="L121" s="79"/>
      <c r="M121" s="81">
        <v>0</v>
      </c>
      <c r="N121" s="81">
        <v>100</v>
      </c>
      <c r="O121" s="82">
        <v>100</v>
      </c>
      <c r="P121" s="82">
        <v>4.5714285714285703</v>
      </c>
      <c r="Q121" s="83">
        <v>84.571428571428598</v>
      </c>
    </row>
    <row r="122" spans="1:17" ht="15.75">
      <c r="A122" s="10">
        <v>8</v>
      </c>
      <c r="B122" s="16" t="s">
        <v>117</v>
      </c>
      <c r="C122" s="79">
        <v>1</v>
      </c>
      <c r="D122" s="80">
        <v>1</v>
      </c>
      <c r="E122" s="81">
        <v>100</v>
      </c>
      <c r="F122" s="79">
        <v>1</v>
      </c>
      <c r="G122" s="81">
        <v>100</v>
      </c>
      <c r="H122" s="79"/>
      <c r="I122" s="81">
        <v>0</v>
      </c>
      <c r="J122" s="79"/>
      <c r="K122" s="81">
        <v>0</v>
      </c>
      <c r="L122" s="79"/>
      <c r="M122" s="81">
        <v>0</v>
      </c>
      <c r="N122" s="81">
        <v>100</v>
      </c>
      <c r="O122" s="82">
        <v>100</v>
      </c>
      <c r="P122" s="82">
        <v>5</v>
      </c>
      <c r="Q122" s="83">
        <v>100</v>
      </c>
    </row>
    <row r="123" spans="1:17" ht="16.5" thickBot="1">
      <c r="A123" s="10">
        <v>9</v>
      </c>
      <c r="B123" s="16" t="s">
        <v>118</v>
      </c>
      <c r="C123" s="79">
        <v>3</v>
      </c>
      <c r="D123" s="80">
        <v>3</v>
      </c>
      <c r="E123" s="81">
        <v>100</v>
      </c>
      <c r="F123" s="79">
        <v>2</v>
      </c>
      <c r="G123" s="81">
        <v>66.6666666666667</v>
      </c>
      <c r="H123" s="79">
        <v>1</v>
      </c>
      <c r="I123" s="81">
        <v>33.3333333333333</v>
      </c>
      <c r="J123" s="79"/>
      <c r="K123" s="81">
        <v>0</v>
      </c>
      <c r="L123" s="79"/>
      <c r="M123" s="81">
        <v>0</v>
      </c>
      <c r="N123" s="81">
        <v>100</v>
      </c>
      <c r="O123" s="82">
        <v>100</v>
      </c>
      <c r="P123" s="82">
        <v>4.6666666666666696</v>
      </c>
      <c r="Q123" s="83">
        <v>88</v>
      </c>
    </row>
    <row r="124" spans="1:17" ht="16.5" thickBot="1">
      <c r="A124" s="42"/>
      <c r="B124" s="25" t="s">
        <v>27</v>
      </c>
      <c r="C124" s="43">
        <f>SUM(C115:C123)</f>
        <v>95</v>
      </c>
      <c r="D124" s="27">
        <f t="shared" ref="D124:D132" si="1">F124+H124+J124+L124</f>
        <v>88</v>
      </c>
      <c r="E124" s="28">
        <f t="shared" ref="E124:E132" si="2">D124*100/C124</f>
        <v>92.631578947368425</v>
      </c>
      <c r="F124" s="26">
        <f>SUM(F115:F123)</f>
        <v>26</v>
      </c>
      <c r="G124" s="28">
        <f t="shared" ref="G124:G132" si="3">F124*100/D124</f>
        <v>29.545454545454547</v>
      </c>
      <c r="H124" s="26">
        <f>SUM(H115:H123)</f>
        <v>36</v>
      </c>
      <c r="I124" s="39">
        <f t="shared" ref="I124:I132" si="4">H124*100/D124</f>
        <v>40.909090909090907</v>
      </c>
      <c r="J124" s="26">
        <f>SUM(J115:J123)</f>
        <v>25</v>
      </c>
      <c r="K124" s="28">
        <f t="shared" ref="K124:K132" si="5">J124*100/D124</f>
        <v>28.40909090909091</v>
      </c>
      <c r="L124" s="26">
        <f>SUM(L115:L123)</f>
        <v>1</v>
      </c>
      <c r="M124" s="28">
        <f t="shared" ref="M124:M132" si="6">L124*100/D124</f>
        <v>1.1363636363636365</v>
      </c>
      <c r="N124" s="28">
        <f t="shared" ref="N124:N132" si="7">(F124+H124+J124)*100/D124</f>
        <v>98.86363636363636</v>
      </c>
      <c r="O124" s="29">
        <f t="shared" ref="O124:O132" si="8">(F124+H124)*100/D124</f>
        <v>70.454545454545453</v>
      </c>
      <c r="P124" s="29">
        <f t="shared" ref="P124:P132" si="9">(F124*5+H124*4+J124*3+L124*2)/D124</f>
        <v>3.9886363636363638</v>
      </c>
      <c r="Q124" s="30">
        <f t="shared" ref="Q124:Q132" si="10">(F124*100+H124*64+J124*36+L124*16)/D124</f>
        <v>66.13636363636364</v>
      </c>
    </row>
    <row r="125" spans="1:17" ht="15.75">
      <c r="A125" s="10"/>
      <c r="B125" s="14" t="s">
        <v>119</v>
      </c>
      <c r="C125" s="95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7"/>
    </row>
    <row r="126" spans="1:17" ht="18" customHeight="1">
      <c r="A126" s="10">
        <v>1</v>
      </c>
      <c r="B126" s="68" t="s">
        <v>120</v>
      </c>
      <c r="C126" s="79">
        <v>13</v>
      </c>
      <c r="D126" s="80">
        <v>13</v>
      </c>
      <c r="E126" s="81">
        <v>100</v>
      </c>
      <c r="F126" s="79">
        <v>3</v>
      </c>
      <c r="G126" s="81">
        <v>23.076923076923102</v>
      </c>
      <c r="H126" s="79">
        <v>5</v>
      </c>
      <c r="I126" s="81">
        <v>38.461538461538503</v>
      </c>
      <c r="J126" s="79">
        <v>5</v>
      </c>
      <c r="K126" s="81">
        <v>38.461538461538503</v>
      </c>
      <c r="L126" s="79"/>
      <c r="M126" s="81">
        <v>0</v>
      </c>
      <c r="N126" s="81">
        <v>100</v>
      </c>
      <c r="O126" s="82">
        <v>61.538461538461497</v>
      </c>
      <c r="P126" s="82">
        <v>3.8461538461538498</v>
      </c>
      <c r="Q126" s="83">
        <v>61.538461538461497</v>
      </c>
    </row>
    <row r="127" spans="1:17" ht="18" customHeight="1">
      <c r="A127" s="10">
        <v>2</v>
      </c>
      <c r="B127" s="2" t="s">
        <v>121</v>
      </c>
      <c r="C127" s="79">
        <v>29</v>
      </c>
      <c r="D127" s="80">
        <v>25</v>
      </c>
      <c r="E127" s="81">
        <v>86</v>
      </c>
      <c r="F127" s="79">
        <v>1</v>
      </c>
      <c r="G127" s="81">
        <v>4</v>
      </c>
      <c r="H127" s="79">
        <v>14</v>
      </c>
      <c r="I127" s="81">
        <v>56</v>
      </c>
      <c r="J127" s="79">
        <v>9</v>
      </c>
      <c r="K127" s="81">
        <v>36</v>
      </c>
      <c r="L127" s="79">
        <v>1</v>
      </c>
      <c r="M127" s="81">
        <v>4</v>
      </c>
      <c r="N127" s="81">
        <v>95</v>
      </c>
      <c r="O127" s="82">
        <v>61.5</v>
      </c>
      <c r="P127" s="82">
        <v>3.6</v>
      </c>
      <c r="Q127" s="83">
        <v>54.1</v>
      </c>
    </row>
    <row r="128" spans="1:17" ht="32.25" customHeight="1">
      <c r="A128" s="10">
        <v>3</v>
      </c>
      <c r="B128" s="2" t="s">
        <v>122</v>
      </c>
      <c r="C128" s="69">
        <v>7</v>
      </c>
      <c r="D128" s="80">
        <v>6</v>
      </c>
      <c r="E128" s="81">
        <v>86</v>
      </c>
      <c r="F128" s="79">
        <v>2</v>
      </c>
      <c r="G128" s="81">
        <f t="shared" si="3"/>
        <v>33.333333333333336</v>
      </c>
      <c r="H128" s="79">
        <v>4</v>
      </c>
      <c r="I128" s="84">
        <f t="shared" si="4"/>
        <v>66.666666666666671</v>
      </c>
      <c r="J128" s="79"/>
      <c r="K128" s="81">
        <f t="shared" si="5"/>
        <v>0</v>
      </c>
      <c r="L128" s="79"/>
      <c r="M128" s="81">
        <f t="shared" si="6"/>
        <v>0</v>
      </c>
      <c r="N128" s="81">
        <f t="shared" si="7"/>
        <v>100</v>
      </c>
      <c r="O128" s="82">
        <f t="shared" si="8"/>
        <v>100</v>
      </c>
      <c r="P128" s="82">
        <f t="shared" si="9"/>
        <v>4.333333333333333</v>
      </c>
      <c r="Q128" s="83">
        <f t="shared" si="10"/>
        <v>76</v>
      </c>
    </row>
    <row r="129" spans="1:17" ht="35.25" customHeight="1">
      <c r="A129" s="10">
        <v>4</v>
      </c>
      <c r="B129" s="9" t="s">
        <v>123</v>
      </c>
      <c r="C129" s="70">
        <v>14</v>
      </c>
      <c r="D129" s="80">
        <v>12</v>
      </c>
      <c r="E129" s="81">
        <f t="shared" si="2"/>
        <v>85.714285714285708</v>
      </c>
      <c r="F129" s="85">
        <v>0</v>
      </c>
      <c r="G129" s="81">
        <f t="shared" si="3"/>
        <v>0</v>
      </c>
      <c r="H129" s="85">
        <v>6</v>
      </c>
      <c r="I129" s="84">
        <f t="shared" si="4"/>
        <v>50</v>
      </c>
      <c r="J129" s="85">
        <v>6</v>
      </c>
      <c r="K129" s="81">
        <f t="shared" si="5"/>
        <v>50</v>
      </c>
      <c r="L129" s="85"/>
      <c r="M129" s="81">
        <f t="shared" si="6"/>
        <v>0</v>
      </c>
      <c r="N129" s="81">
        <f t="shared" si="7"/>
        <v>100</v>
      </c>
      <c r="O129" s="82">
        <f t="shared" si="8"/>
        <v>50</v>
      </c>
      <c r="P129" s="82">
        <f t="shared" si="9"/>
        <v>3.5</v>
      </c>
      <c r="Q129" s="83">
        <f t="shared" si="10"/>
        <v>50</v>
      </c>
    </row>
    <row r="130" spans="1:17" ht="15" customHeight="1" thickBot="1">
      <c r="A130" s="10">
        <v>5</v>
      </c>
      <c r="B130" s="9" t="s">
        <v>124</v>
      </c>
      <c r="C130" s="70">
        <v>10</v>
      </c>
      <c r="D130" s="80">
        <v>10</v>
      </c>
      <c r="E130" s="81">
        <f t="shared" si="2"/>
        <v>100</v>
      </c>
      <c r="F130" s="85">
        <v>1</v>
      </c>
      <c r="G130" s="81">
        <f t="shared" si="3"/>
        <v>10</v>
      </c>
      <c r="H130" s="85">
        <v>4</v>
      </c>
      <c r="I130" s="84">
        <f t="shared" si="4"/>
        <v>40</v>
      </c>
      <c r="J130" s="85">
        <v>5</v>
      </c>
      <c r="K130" s="81">
        <f t="shared" si="5"/>
        <v>50</v>
      </c>
      <c r="L130" s="85"/>
      <c r="M130" s="81">
        <f t="shared" si="6"/>
        <v>0</v>
      </c>
      <c r="N130" s="81">
        <f t="shared" si="7"/>
        <v>100</v>
      </c>
      <c r="O130" s="82">
        <f t="shared" si="8"/>
        <v>50</v>
      </c>
      <c r="P130" s="82">
        <f t="shared" si="9"/>
        <v>3.6</v>
      </c>
      <c r="Q130" s="83">
        <f t="shared" si="10"/>
        <v>53.6</v>
      </c>
    </row>
    <row r="131" spans="1:17" ht="15.75">
      <c r="A131" s="42"/>
      <c r="B131" s="45" t="s">
        <v>27</v>
      </c>
      <c r="C131" s="90">
        <f>SUM(C126:C130)</f>
        <v>73</v>
      </c>
      <c r="D131" s="46">
        <f>SUM(D126:D130)</f>
        <v>66</v>
      </c>
      <c r="E131" s="47">
        <f t="shared" si="2"/>
        <v>90.410958904109592</v>
      </c>
      <c r="F131" s="48">
        <f>SUM(F126:F130)</f>
        <v>7</v>
      </c>
      <c r="G131" s="47">
        <f t="shared" si="3"/>
        <v>10.606060606060606</v>
      </c>
      <c r="H131" s="48">
        <f>SUM(H126:H130)</f>
        <v>33</v>
      </c>
      <c r="I131" s="49">
        <f t="shared" si="4"/>
        <v>50</v>
      </c>
      <c r="J131" s="48">
        <f>SUM(J126:J130)</f>
        <v>25</v>
      </c>
      <c r="K131" s="47">
        <f t="shared" si="5"/>
        <v>37.878787878787875</v>
      </c>
      <c r="L131" s="48">
        <f>SUM(L126:L130)</f>
        <v>1</v>
      </c>
      <c r="M131" s="47">
        <f t="shared" si="6"/>
        <v>1.5151515151515151</v>
      </c>
      <c r="N131" s="47">
        <f t="shared" si="7"/>
        <v>98.484848484848484</v>
      </c>
      <c r="O131" s="50">
        <f t="shared" si="8"/>
        <v>60.606060606060609</v>
      </c>
      <c r="P131" s="50">
        <f t="shared" si="9"/>
        <v>3.6969696969696968</v>
      </c>
      <c r="Q131" s="51">
        <f t="shared" si="10"/>
        <v>56.484848484848484</v>
      </c>
    </row>
    <row r="132" spans="1:17" ht="16.5" thickBot="1">
      <c r="A132" s="42"/>
      <c r="B132" s="52" t="s">
        <v>125</v>
      </c>
      <c r="C132" s="53">
        <f>C25+C29+C45+C69+C79+C91+C113+C124+C131</f>
        <v>2773</v>
      </c>
      <c r="D132" s="54">
        <f t="shared" si="1"/>
        <v>2464</v>
      </c>
      <c r="E132" s="55">
        <f t="shared" si="2"/>
        <v>88.856833754056979</v>
      </c>
      <c r="F132" s="56">
        <f>F25+F29+F45+F69+F79+F91+F113+F124+F131</f>
        <v>530</v>
      </c>
      <c r="G132" s="55">
        <f t="shared" si="3"/>
        <v>21.509740259740258</v>
      </c>
      <c r="H132" s="56">
        <f>H25+H29+H45+H69+H79+H91+H113+H124+H131</f>
        <v>988</v>
      </c>
      <c r="I132" s="57">
        <f t="shared" si="4"/>
        <v>40.097402597402599</v>
      </c>
      <c r="J132" s="56">
        <f>J25+J29+J45+J69+J79+J91+J113+J124+J131</f>
        <v>881</v>
      </c>
      <c r="K132" s="55">
        <f t="shared" si="5"/>
        <v>35.754870129870127</v>
      </c>
      <c r="L132" s="56">
        <f>L25+L29+L45+L69+L79+L91+L113+L124+L131</f>
        <v>65</v>
      </c>
      <c r="M132" s="55">
        <f t="shared" si="6"/>
        <v>2.6379870129870131</v>
      </c>
      <c r="N132" s="55">
        <f t="shared" si="7"/>
        <v>97.362012987012989</v>
      </c>
      <c r="O132" s="58">
        <f t="shared" si="8"/>
        <v>61.607142857142854</v>
      </c>
      <c r="P132" s="58">
        <f t="shared" si="9"/>
        <v>3.8047889610389611</v>
      </c>
      <c r="Q132" s="59">
        <f t="shared" si="10"/>
        <v>60.465909090909093</v>
      </c>
    </row>
    <row r="136" spans="1:17" ht="15.75">
      <c r="B136" s="98" t="s">
        <v>135</v>
      </c>
      <c r="C136" s="99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</row>
    <row r="137" spans="1:17" ht="18.75">
      <c r="B137" s="98" t="s">
        <v>0</v>
      </c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19"/>
    </row>
    <row r="139" spans="1:17">
      <c r="A139" s="109"/>
      <c r="B139" s="112" t="s">
        <v>1</v>
      </c>
      <c r="C139" s="116" t="s">
        <v>2</v>
      </c>
      <c r="D139" s="94" t="s">
        <v>3</v>
      </c>
      <c r="E139" s="94"/>
      <c r="F139" s="94" t="s">
        <v>4</v>
      </c>
      <c r="G139" s="94"/>
      <c r="H139" s="94"/>
      <c r="I139" s="94"/>
      <c r="J139" s="94"/>
      <c r="K139" s="94"/>
      <c r="L139" s="94"/>
      <c r="M139" s="94"/>
      <c r="N139" s="117" t="s">
        <v>5</v>
      </c>
      <c r="O139" s="117" t="s">
        <v>6</v>
      </c>
      <c r="P139" s="117" t="s">
        <v>7</v>
      </c>
      <c r="Q139" s="92" t="s">
        <v>8</v>
      </c>
    </row>
    <row r="140" spans="1:17">
      <c r="A140" s="110"/>
      <c r="B140" s="112"/>
      <c r="C140" s="116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117"/>
      <c r="O140" s="117"/>
      <c r="P140" s="117"/>
      <c r="Q140" s="92"/>
    </row>
    <row r="141" spans="1:17" ht="15.75">
      <c r="A141" s="110"/>
      <c r="B141" s="112"/>
      <c r="C141" s="116"/>
      <c r="D141" s="94"/>
      <c r="E141" s="94"/>
      <c r="F141" s="94">
        <v>5</v>
      </c>
      <c r="G141" s="94"/>
      <c r="H141" s="94">
        <v>4</v>
      </c>
      <c r="I141" s="94"/>
      <c r="J141" s="94">
        <v>3</v>
      </c>
      <c r="K141" s="94"/>
      <c r="L141" s="94">
        <v>2</v>
      </c>
      <c r="M141" s="94"/>
      <c r="N141" s="117"/>
      <c r="O141" s="117"/>
      <c r="P141" s="117"/>
      <c r="Q141" s="92"/>
    </row>
    <row r="142" spans="1:17" ht="15.75">
      <c r="A142" s="111"/>
      <c r="B142" s="112"/>
      <c r="C142" s="116"/>
      <c r="D142" s="60" t="s">
        <v>9</v>
      </c>
      <c r="E142" s="60" t="s">
        <v>10</v>
      </c>
      <c r="F142" s="60" t="s">
        <v>9</v>
      </c>
      <c r="G142" s="60" t="s">
        <v>10</v>
      </c>
      <c r="H142" s="60" t="s">
        <v>9</v>
      </c>
      <c r="I142" s="60" t="s">
        <v>10</v>
      </c>
      <c r="J142" s="60" t="s">
        <v>9</v>
      </c>
      <c r="K142" s="60" t="s">
        <v>10</v>
      </c>
      <c r="L142" s="60" t="s">
        <v>9</v>
      </c>
      <c r="M142" s="60" t="s">
        <v>10</v>
      </c>
      <c r="N142" s="117"/>
      <c r="O142" s="117"/>
      <c r="P142" s="117"/>
      <c r="Q142" s="92"/>
    </row>
    <row r="143" spans="1:17" ht="15.75">
      <c r="A143" s="72">
        <v>1</v>
      </c>
      <c r="B143" s="61" t="s">
        <v>126</v>
      </c>
      <c r="C143" s="91">
        <f>C25</f>
        <v>820</v>
      </c>
      <c r="D143" s="80">
        <v>723</v>
      </c>
      <c r="E143" s="81">
        <f t="shared" ref="E143:E148" si="11">D143*100/C143</f>
        <v>88.170731707317074</v>
      </c>
      <c r="F143" s="91">
        <f>F25</f>
        <v>95</v>
      </c>
      <c r="G143" s="81">
        <v>13.14</v>
      </c>
      <c r="H143" s="91">
        <f>H25</f>
        <v>333</v>
      </c>
      <c r="I143" s="81">
        <f>H143*100/D143</f>
        <v>46.058091286307054</v>
      </c>
      <c r="J143" s="91">
        <f>J25</f>
        <v>275</v>
      </c>
      <c r="K143" s="81">
        <f>J143*100/D143</f>
        <v>38.035961272475795</v>
      </c>
      <c r="L143" s="91">
        <f>L25</f>
        <v>20</v>
      </c>
      <c r="M143" s="81">
        <f>L143*100/D143</f>
        <v>2.7662517289073305</v>
      </c>
      <c r="N143" s="81">
        <f>(F143+H143+J143)*100/D143</f>
        <v>97.233748271092665</v>
      </c>
      <c r="O143" s="82">
        <f>(F143+H143)*100/D143</f>
        <v>59.197786998616877</v>
      </c>
      <c r="P143" s="82">
        <v>3.63</v>
      </c>
      <c r="Q143" s="83">
        <f>(F143*100+H143*64+J143*36+L143*16)/D143</f>
        <v>56.752420470262791</v>
      </c>
    </row>
    <row r="144" spans="1:17" ht="31.5">
      <c r="A144" s="23">
        <v>2</v>
      </c>
      <c r="B144" s="62" t="s">
        <v>127</v>
      </c>
      <c r="C144" s="91">
        <f>C29</f>
        <v>65</v>
      </c>
      <c r="D144" s="80">
        <f t="shared" ref="D144:D148" si="12">F144+H144+J144+L144</f>
        <v>57</v>
      </c>
      <c r="E144" s="81">
        <f t="shared" si="11"/>
        <v>87.692307692307693</v>
      </c>
      <c r="F144" s="91">
        <f>F29</f>
        <v>15</v>
      </c>
      <c r="G144" s="81">
        <f t="shared" ref="G144:G148" si="13">F144*100/D144</f>
        <v>26.315789473684209</v>
      </c>
      <c r="H144" s="91">
        <f>H29</f>
        <v>20</v>
      </c>
      <c r="I144" s="81">
        <f t="shared" ref="I144:I148" si="14">H144*100/D144</f>
        <v>35.087719298245617</v>
      </c>
      <c r="J144" s="91">
        <f>J29</f>
        <v>22</v>
      </c>
      <c r="K144" s="81">
        <f t="shared" ref="K144:K148" si="15">J144*100/D144</f>
        <v>38.596491228070178</v>
      </c>
      <c r="L144" s="91">
        <f>L29</f>
        <v>0</v>
      </c>
      <c r="M144" s="81">
        <f t="shared" ref="M144:M148" si="16">L144*100/D144</f>
        <v>0</v>
      </c>
      <c r="N144" s="81">
        <f t="shared" ref="N144:N148" si="17">(F144+H144+J144)*100/D144</f>
        <v>100</v>
      </c>
      <c r="O144" s="82">
        <f t="shared" ref="O144:O148" si="18">(F144+H144)*100/D144</f>
        <v>61.403508771929822</v>
      </c>
      <c r="P144" s="82">
        <f t="shared" ref="P144:P148" si="19">(F144*5+H144*4+J144*3+L144*2)/D144</f>
        <v>3.8771929824561404</v>
      </c>
      <c r="Q144" s="83">
        <f t="shared" ref="Q144:Q148" si="20">(F144*100+H144*64+J144*36+L144*16)/D144</f>
        <v>62.666666666666664</v>
      </c>
    </row>
    <row r="145" spans="1:17" ht="15.75">
      <c r="A145" s="23">
        <v>3</v>
      </c>
      <c r="B145" s="63" t="s">
        <v>128</v>
      </c>
      <c r="C145" s="91">
        <f>C45</f>
        <v>533</v>
      </c>
      <c r="D145" s="80">
        <f t="shared" si="12"/>
        <v>458</v>
      </c>
      <c r="E145" s="81">
        <f t="shared" si="11"/>
        <v>85.928705440900558</v>
      </c>
      <c r="F145" s="91">
        <f>F45</f>
        <v>102</v>
      </c>
      <c r="G145" s="81">
        <f t="shared" si="13"/>
        <v>22.270742358078603</v>
      </c>
      <c r="H145" s="91">
        <f>H45</f>
        <v>186</v>
      </c>
      <c r="I145" s="81">
        <f t="shared" si="14"/>
        <v>40.611353711790393</v>
      </c>
      <c r="J145" s="91">
        <f>J45</f>
        <v>161</v>
      </c>
      <c r="K145" s="81">
        <f t="shared" si="15"/>
        <v>35.1528384279476</v>
      </c>
      <c r="L145" s="91">
        <f>L45</f>
        <v>9</v>
      </c>
      <c r="M145" s="81">
        <f t="shared" si="16"/>
        <v>1.965065502183406</v>
      </c>
      <c r="N145" s="81">
        <f t="shared" si="17"/>
        <v>98.034934497816593</v>
      </c>
      <c r="O145" s="82">
        <f t="shared" si="18"/>
        <v>62.882096069868993</v>
      </c>
      <c r="P145" s="82">
        <f t="shared" si="19"/>
        <v>3.8318777292576418</v>
      </c>
      <c r="Q145" s="83">
        <f t="shared" si="20"/>
        <v>61.231441048034938</v>
      </c>
    </row>
    <row r="146" spans="1:17" ht="15.75">
      <c r="A146" s="23">
        <v>4</v>
      </c>
      <c r="B146" s="64" t="s">
        <v>129</v>
      </c>
      <c r="C146" s="91">
        <f>C69</f>
        <v>499</v>
      </c>
      <c r="D146" s="80">
        <f t="shared" si="12"/>
        <v>447</v>
      </c>
      <c r="E146" s="81">
        <f t="shared" si="11"/>
        <v>89.579158316633269</v>
      </c>
      <c r="F146" s="91">
        <f>F69</f>
        <v>88</v>
      </c>
      <c r="G146" s="81">
        <f t="shared" si="13"/>
        <v>19.686800894854585</v>
      </c>
      <c r="H146" s="91">
        <f>H69</f>
        <v>170</v>
      </c>
      <c r="I146" s="81">
        <f t="shared" si="14"/>
        <v>38.03131991051454</v>
      </c>
      <c r="J146" s="91">
        <f>J69</f>
        <v>168</v>
      </c>
      <c r="K146" s="81">
        <f t="shared" si="15"/>
        <v>37.583892617449663</v>
      </c>
      <c r="L146" s="91">
        <f>L69</f>
        <v>21</v>
      </c>
      <c r="M146" s="81">
        <f t="shared" si="16"/>
        <v>4.6979865771812079</v>
      </c>
      <c r="N146" s="81">
        <f t="shared" si="17"/>
        <v>95.302013422818789</v>
      </c>
      <c r="O146" s="82">
        <f t="shared" si="18"/>
        <v>57.718120805369125</v>
      </c>
      <c r="P146" s="82">
        <f t="shared" si="19"/>
        <v>3.7270693512304249</v>
      </c>
      <c r="Q146" s="83">
        <f t="shared" si="20"/>
        <v>58.308724832214764</v>
      </c>
    </row>
    <row r="147" spans="1:17" ht="15.75">
      <c r="A147" s="23">
        <v>5</v>
      </c>
      <c r="B147" s="62" t="s">
        <v>130</v>
      </c>
      <c r="C147" s="91">
        <f>C79</f>
        <v>145</v>
      </c>
      <c r="D147" s="80">
        <f t="shared" si="12"/>
        <v>140</v>
      </c>
      <c r="E147" s="81">
        <f t="shared" si="11"/>
        <v>96.551724137931032</v>
      </c>
      <c r="F147" s="91">
        <f>F79</f>
        <v>57</v>
      </c>
      <c r="G147" s="81">
        <f t="shared" si="13"/>
        <v>40.714285714285715</v>
      </c>
      <c r="H147" s="91">
        <f>H79</f>
        <v>43</v>
      </c>
      <c r="I147" s="81">
        <f t="shared" si="14"/>
        <v>30.714285714285715</v>
      </c>
      <c r="J147" s="91">
        <f>J79</f>
        <v>36</v>
      </c>
      <c r="K147" s="81">
        <f t="shared" si="15"/>
        <v>25.714285714285715</v>
      </c>
      <c r="L147" s="91">
        <f>L79</f>
        <v>4</v>
      </c>
      <c r="M147" s="81">
        <f t="shared" si="16"/>
        <v>2.8571428571428572</v>
      </c>
      <c r="N147" s="81">
        <f t="shared" si="17"/>
        <v>97.142857142857139</v>
      </c>
      <c r="O147" s="82">
        <f t="shared" si="18"/>
        <v>71.428571428571431</v>
      </c>
      <c r="P147" s="82">
        <f t="shared" si="19"/>
        <v>4.0928571428571425</v>
      </c>
      <c r="Q147" s="83">
        <f t="shared" si="20"/>
        <v>70.085714285714289</v>
      </c>
    </row>
    <row r="148" spans="1:17" ht="15.75">
      <c r="A148" s="23">
        <v>6</v>
      </c>
      <c r="B148" s="65" t="s">
        <v>131</v>
      </c>
      <c r="C148" s="91">
        <f>C91</f>
        <v>196</v>
      </c>
      <c r="D148" s="80">
        <f t="shared" si="12"/>
        <v>174</v>
      </c>
      <c r="E148" s="81">
        <f t="shared" si="11"/>
        <v>88.775510204081627</v>
      </c>
      <c r="F148" s="91">
        <f>F91</f>
        <v>42</v>
      </c>
      <c r="G148" s="81">
        <f t="shared" si="13"/>
        <v>24.137931034482758</v>
      </c>
      <c r="H148" s="91">
        <f>H91</f>
        <v>64</v>
      </c>
      <c r="I148" s="81">
        <f t="shared" si="14"/>
        <v>36.781609195402297</v>
      </c>
      <c r="J148" s="91">
        <f>J91</f>
        <v>62</v>
      </c>
      <c r="K148" s="81">
        <f t="shared" si="15"/>
        <v>35.632183908045974</v>
      </c>
      <c r="L148" s="91">
        <f>L91</f>
        <v>6</v>
      </c>
      <c r="M148" s="81">
        <f t="shared" si="16"/>
        <v>3.4482758620689653</v>
      </c>
      <c r="N148" s="81">
        <f t="shared" si="17"/>
        <v>96.551724137931032</v>
      </c>
      <c r="O148" s="82">
        <f t="shared" si="18"/>
        <v>60.919540229885058</v>
      </c>
      <c r="P148" s="82">
        <f t="shared" si="19"/>
        <v>3.8160919540229883</v>
      </c>
      <c r="Q148" s="83">
        <f t="shared" si="20"/>
        <v>61.057471264367813</v>
      </c>
    </row>
    <row r="149" spans="1:17" ht="15.75">
      <c r="A149" s="23">
        <v>7</v>
      </c>
      <c r="B149" s="65" t="s">
        <v>132</v>
      </c>
      <c r="C149" s="91">
        <v>95</v>
      </c>
      <c r="D149" s="80">
        <v>88</v>
      </c>
      <c r="E149" s="81">
        <f t="shared" ref="E149" si="21">D149*100/C149</f>
        <v>92.631578947368425</v>
      </c>
      <c r="F149" s="91">
        <v>26</v>
      </c>
      <c r="G149" s="81">
        <f t="shared" ref="G149" si="22">F149*100/D149</f>
        <v>29.545454545454547</v>
      </c>
      <c r="H149" s="91">
        <v>36</v>
      </c>
      <c r="I149" s="81">
        <f t="shared" ref="I149" si="23">H149*100/D149</f>
        <v>40.909090909090907</v>
      </c>
      <c r="J149" s="91">
        <v>25</v>
      </c>
      <c r="K149" s="81">
        <f t="shared" ref="K149" si="24">J149*100/D149</f>
        <v>28.40909090909091</v>
      </c>
      <c r="L149" s="91">
        <v>1</v>
      </c>
      <c r="M149" s="81">
        <f t="shared" ref="M149" si="25">L149*100/D149</f>
        <v>1.1363636363636365</v>
      </c>
      <c r="N149" s="81">
        <f t="shared" ref="N149" si="26">(F149+H149+J149)*100/D149</f>
        <v>98.86363636363636</v>
      </c>
      <c r="O149" s="82">
        <f t="shared" ref="O149" si="27">(F149+H149)*100/D149</f>
        <v>70.454545454545453</v>
      </c>
      <c r="P149" s="82">
        <f t="shared" ref="P149" si="28">(F149*5+H149*4+J149*3+L149*2)/D149</f>
        <v>3.9886363636363638</v>
      </c>
      <c r="Q149" s="83">
        <f t="shared" ref="Q149" si="29">(F149*100+H149*64+J149*36+L149*16)/D149</f>
        <v>66.13636363636364</v>
      </c>
    </row>
    <row r="150" spans="1:17" ht="15.75">
      <c r="A150" s="23">
        <v>8</v>
      </c>
      <c r="B150" s="71" t="s">
        <v>134</v>
      </c>
      <c r="C150" s="91">
        <v>347</v>
      </c>
      <c r="D150" s="80">
        <v>311</v>
      </c>
      <c r="E150" s="81">
        <v>89.63</v>
      </c>
      <c r="F150" s="91">
        <v>98</v>
      </c>
      <c r="G150" s="81">
        <v>31.51</v>
      </c>
      <c r="H150" s="91">
        <v>103</v>
      </c>
      <c r="I150" s="81">
        <v>33.119999999999997</v>
      </c>
      <c r="J150" s="91">
        <v>107</v>
      </c>
      <c r="K150" s="81">
        <v>34.409999999999997</v>
      </c>
      <c r="L150" s="91">
        <v>3</v>
      </c>
      <c r="M150" s="81">
        <v>0.96</v>
      </c>
      <c r="N150" s="81">
        <v>99.04</v>
      </c>
      <c r="O150" s="82">
        <v>64.63</v>
      </c>
      <c r="P150" s="82">
        <v>3.95</v>
      </c>
      <c r="Q150" s="83">
        <v>65.25</v>
      </c>
    </row>
    <row r="151" spans="1:17" ht="32.25" thickBot="1">
      <c r="A151" s="23">
        <v>9</v>
      </c>
      <c r="B151" s="63" t="s">
        <v>133</v>
      </c>
      <c r="C151" s="91">
        <f>C131</f>
        <v>73</v>
      </c>
      <c r="D151" s="80">
        <f>F151+H151+J151+L151</f>
        <v>66</v>
      </c>
      <c r="E151" s="81">
        <f>D151*100/C151</f>
        <v>90.410958904109592</v>
      </c>
      <c r="F151" s="91">
        <f>F131</f>
        <v>7</v>
      </c>
      <c r="G151" s="81">
        <f>F151*100/D151</f>
        <v>10.606060606060606</v>
      </c>
      <c r="H151" s="91">
        <f>H131</f>
        <v>33</v>
      </c>
      <c r="I151" s="81">
        <f>H151*100/D151</f>
        <v>50</v>
      </c>
      <c r="J151" s="91">
        <f>J131</f>
        <v>25</v>
      </c>
      <c r="K151" s="81">
        <f>J151*100/D151</f>
        <v>37.878787878787875</v>
      </c>
      <c r="L151" s="91">
        <f>L131</f>
        <v>1</v>
      </c>
      <c r="M151" s="81">
        <f>L151*100/D151</f>
        <v>1.5151515151515151</v>
      </c>
      <c r="N151" s="81">
        <f>(F151+H151+J151)*100/D151</f>
        <v>98.484848484848484</v>
      </c>
      <c r="O151" s="82">
        <f>(F151+H151)*100/D151</f>
        <v>60.606060606060609</v>
      </c>
      <c r="P151" s="82">
        <f>(F151*5+H151*4+J151*3+L151*2)/D151</f>
        <v>3.6969696969696968</v>
      </c>
      <c r="Q151" s="83">
        <f>(F151*100+H151*64+J151*36+L151*16)/D151</f>
        <v>56.484848484848484</v>
      </c>
    </row>
    <row r="152" spans="1:17" ht="15.75">
      <c r="A152" s="23"/>
      <c r="B152" s="66" t="s">
        <v>27</v>
      </c>
      <c r="C152" s="26">
        <f>C132</f>
        <v>2773</v>
      </c>
      <c r="D152" s="27">
        <f>SUM(D143:D151)</f>
        <v>2464</v>
      </c>
      <c r="E152" s="28">
        <f>D152*100/C152</f>
        <v>88.856833754056979</v>
      </c>
      <c r="F152" s="26">
        <f>SUM(F143:F151)</f>
        <v>530</v>
      </c>
      <c r="G152" s="28">
        <f>F152*100/D152</f>
        <v>21.509740259740258</v>
      </c>
      <c r="H152" s="26">
        <f>H132</f>
        <v>988</v>
      </c>
      <c r="I152" s="28">
        <f>H152*100/D152</f>
        <v>40.097402597402599</v>
      </c>
      <c r="J152" s="26">
        <f>SUM(J143:J151)</f>
        <v>881</v>
      </c>
      <c r="K152" s="28">
        <f>J152*100/D152</f>
        <v>35.754870129870127</v>
      </c>
      <c r="L152" s="26">
        <f>SUM(L143:L151)</f>
        <v>65</v>
      </c>
      <c r="M152" s="28">
        <f>L152*100/D152</f>
        <v>2.6379870129870131</v>
      </c>
      <c r="N152" s="28">
        <f>(F152+H152+J152)*100/D152</f>
        <v>97.362012987012989</v>
      </c>
      <c r="O152" s="29">
        <f>(F152+H152)*100/D152</f>
        <v>61.607142857142854</v>
      </c>
      <c r="P152" s="29">
        <f>(F152*5+H152*4+J152*3+L152*2)/D152</f>
        <v>3.8047889610389611</v>
      </c>
      <c r="Q152" s="30">
        <f>(F152*100+H152*64+J152*36+L152*16)/D152</f>
        <v>60.465909090909093</v>
      </c>
    </row>
    <row r="153" spans="1:17">
      <c r="A153" s="67"/>
    </row>
  </sheetData>
  <mergeCells count="40">
    <mergeCell ref="B2:Q2"/>
    <mergeCell ref="B3:P3"/>
    <mergeCell ref="B4:E4"/>
    <mergeCell ref="F7:G7"/>
    <mergeCell ref="H7:I7"/>
    <mergeCell ref="J7:K7"/>
    <mergeCell ref="L7:M7"/>
    <mergeCell ref="N5:N8"/>
    <mergeCell ref="O5:O8"/>
    <mergeCell ref="P5:P8"/>
    <mergeCell ref="Q5:Q8"/>
    <mergeCell ref="A5:A8"/>
    <mergeCell ref="A139:A142"/>
    <mergeCell ref="B5:B8"/>
    <mergeCell ref="B139:B142"/>
    <mergeCell ref="C5:C8"/>
    <mergeCell ref="C139:C142"/>
    <mergeCell ref="B137:P137"/>
    <mergeCell ref="F141:G141"/>
    <mergeCell ref="H141:I141"/>
    <mergeCell ref="J141:K141"/>
    <mergeCell ref="L141:M141"/>
    <mergeCell ref="N139:N142"/>
    <mergeCell ref="O139:O142"/>
    <mergeCell ref="P139:P142"/>
    <mergeCell ref="C80:Q80"/>
    <mergeCell ref="C92:Q92"/>
    <mergeCell ref="Q139:Q142"/>
    <mergeCell ref="D5:E7"/>
    <mergeCell ref="F5:M6"/>
    <mergeCell ref="D139:E141"/>
    <mergeCell ref="F139:M140"/>
    <mergeCell ref="C114:Q114"/>
    <mergeCell ref="C125:Q125"/>
    <mergeCell ref="B136:Q136"/>
    <mergeCell ref="C9:Q9"/>
    <mergeCell ref="C26:Q26"/>
    <mergeCell ref="C30:Q30"/>
    <mergeCell ref="C46:Q46"/>
    <mergeCell ref="C70:Q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анализ результатов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Наталья Викторовна</dc:creator>
  <cp:lastModifiedBy>Симашкевич Людмила Петровна</cp:lastModifiedBy>
  <dcterms:created xsi:type="dcterms:W3CDTF">2015-06-05T18:19:00Z</dcterms:created>
  <dcterms:modified xsi:type="dcterms:W3CDTF">2026-05-26T05:10:41Z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200C0D9529964A4EAEAE0AA7967F7721_12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