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"/>
    </mc:Choice>
  </mc:AlternateContent>
  <bookViews>
    <workbookView xWindow="0" yWindow="0" windowWidth="21600" windowHeight="10920"/>
  </bookViews>
  <sheets>
    <sheet name="Итоги базовый" sheetId="1" r:id="rId1"/>
    <sheet name="Итоги повышенный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N106" i="1"/>
  <c r="D106" i="1"/>
  <c r="P102" i="1"/>
  <c r="O102" i="1"/>
  <c r="N102" i="1"/>
  <c r="M102" i="1"/>
  <c r="J102" i="1"/>
  <c r="H102" i="1"/>
  <c r="F102" i="1"/>
  <c r="D102" i="1"/>
  <c r="J107" i="1"/>
  <c r="H107" i="1"/>
  <c r="F107" i="1"/>
  <c r="N107" i="1"/>
  <c r="M107" i="1"/>
  <c r="L106" i="1"/>
  <c r="P104" i="1"/>
  <c r="O104" i="1"/>
  <c r="N104" i="1"/>
  <c r="M104" i="1"/>
  <c r="J104" i="1"/>
  <c r="H104" i="1"/>
  <c r="F104" i="1"/>
  <c r="D104" i="1"/>
  <c r="P103" i="1"/>
  <c r="O103" i="1"/>
  <c r="N103" i="1"/>
  <c r="M103" i="1"/>
  <c r="J103" i="1"/>
  <c r="H103" i="1"/>
  <c r="F103" i="1"/>
  <c r="D103" i="1"/>
  <c r="P101" i="1"/>
  <c r="O101" i="1"/>
  <c r="N101" i="1"/>
  <c r="M101" i="1"/>
  <c r="L101" i="1"/>
  <c r="J101" i="1"/>
  <c r="H101" i="1"/>
  <c r="F101" i="1"/>
  <c r="D101" i="1"/>
  <c r="P105" i="1"/>
  <c r="O105" i="1"/>
  <c r="N105" i="1"/>
  <c r="M105" i="1"/>
  <c r="J105" i="1"/>
  <c r="H105" i="1"/>
  <c r="F105" i="1"/>
  <c r="D105" i="1"/>
  <c r="N99" i="1"/>
  <c r="D99" i="1"/>
  <c r="L99" i="1"/>
  <c r="P98" i="1"/>
  <c r="O98" i="1"/>
  <c r="N98" i="1"/>
  <c r="M98" i="1"/>
  <c r="J98" i="1"/>
  <c r="H98" i="1"/>
  <c r="F98" i="1"/>
  <c r="D98" i="1"/>
  <c r="P97" i="1"/>
  <c r="O97" i="1"/>
  <c r="N97" i="1"/>
  <c r="M97" i="1"/>
  <c r="H97" i="1"/>
  <c r="F97" i="1"/>
  <c r="D97" i="1"/>
  <c r="P96" i="1"/>
  <c r="O96" i="1"/>
  <c r="N96" i="1"/>
  <c r="M96" i="1"/>
  <c r="H96" i="1"/>
  <c r="F96" i="1"/>
  <c r="D96" i="1"/>
  <c r="P95" i="1"/>
  <c r="O95" i="1"/>
  <c r="N95" i="1"/>
  <c r="M95" i="1"/>
  <c r="J95" i="1"/>
  <c r="H95" i="1"/>
  <c r="F95" i="1"/>
  <c r="D95" i="1"/>
  <c r="P94" i="1"/>
  <c r="O94" i="1"/>
  <c r="N94" i="1"/>
  <c r="M94" i="1"/>
  <c r="J94" i="1"/>
  <c r="H94" i="1"/>
  <c r="F94" i="1"/>
  <c r="D94" i="1"/>
  <c r="P93" i="1"/>
  <c r="O93" i="1"/>
  <c r="N93" i="1"/>
  <c r="M93" i="1"/>
  <c r="L93" i="1"/>
  <c r="J93" i="1"/>
  <c r="H93" i="1"/>
  <c r="D93" i="1"/>
  <c r="H106" i="1" l="1"/>
  <c r="P106" i="1"/>
  <c r="F106" i="1"/>
  <c r="J106" i="1"/>
  <c r="M106" i="1"/>
  <c r="O106" i="1"/>
  <c r="H99" i="1"/>
  <c r="P99" i="1"/>
  <c r="F99" i="1"/>
  <c r="J99" i="1"/>
  <c r="M99" i="1"/>
  <c r="O99" i="1"/>
  <c r="P79" i="1" l="1"/>
  <c r="O79" i="1"/>
  <c r="N79" i="1"/>
  <c r="M79" i="1"/>
  <c r="L79" i="1"/>
  <c r="J79" i="1"/>
  <c r="H79" i="1"/>
  <c r="F79" i="1"/>
  <c r="D79" i="1"/>
  <c r="P78" i="1"/>
  <c r="O78" i="1"/>
  <c r="N78" i="1"/>
  <c r="M78" i="1"/>
  <c r="J78" i="1"/>
  <c r="H78" i="1"/>
  <c r="F78" i="1"/>
  <c r="D78" i="1"/>
  <c r="P77" i="1"/>
  <c r="O77" i="1"/>
  <c r="N77" i="1"/>
  <c r="M77" i="1"/>
  <c r="J77" i="1"/>
  <c r="H77" i="1"/>
  <c r="D77" i="1"/>
  <c r="P76" i="1"/>
  <c r="O76" i="1"/>
  <c r="N76" i="1"/>
  <c r="M76" i="1"/>
  <c r="J76" i="1"/>
  <c r="H76" i="1"/>
  <c r="F76" i="1"/>
  <c r="D76" i="1"/>
  <c r="P75" i="1"/>
  <c r="O75" i="1"/>
  <c r="N75" i="1"/>
  <c r="M75" i="1"/>
  <c r="L75" i="1"/>
  <c r="J75" i="1"/>
  <c r="H75" i="1"/>
  <c r="F75" i="1"/>
  <c r="D75" i="1"/>
  <c r="P74" i="1"/>
  <c r="O74" i="1"/>
  <c r="N74" i="1"/>
  <c r="M74" i="1"/>
  <c r="J74" i="1"/>
  <c r="D74" i="1"/>
  <c r="P73" i="1"/>
  <c r="O73" i="1"/>
  <c r="N73" i="1"/>
  <c r="M73" i="1"/>
  <c r="J73" i="1"/>
  <c r="H73" i="1"/>
  <c r="F73" i="1"/>
  <c r="D73" i="1"/>
  <c r="P72" i="1"/>
  <c r="O72" i="1"/>
  <c r="N72" i="1"/>
  <c r="M72" i="1"/>
  <c r="J72" i="1"/>
  <c r="H72" i="1"/>
  <c r="F72" i="1"/>
  <c r="D72" i="1"/>
  <c r="F70" i="1"/>
  <c r="P69" i="1"/>
  <c r="O69" i="1"/>
  <c r="N69" i="1"/>
  <c r="M69" i="1"/>
  <c r="J69" i="1"/>
  <c r="H69" i="1"/>
  <c r="F69" i="1"/>
  <c r="D69" i="1"/>
  <c r="P68" i="1"/>
  <c r="O68" i="1"/>
  <c r="N68" i="1"/>
  <c r="M68" i="1"/>
  <c r="J68" i="1"/>
  <c r="H68" i="1"/>
  <c r="F68" i="1"/>
  <c r="D68" i="1"/>
  <c r="P67" i="1"/>
  <c r="O67" i="1"/>
  <c r="N67" i="1"/>
  <c r="M67" i="1"/>
  <c r="J67" i="1"/>
  <c r="H67" i="1"/>
  <c r="F67" i="1"/>
  <c r="D67" i="1"/>
  <c r="P66" i="1"/>
  <c r="O66" i="1"/>
  <c r="N66" i="1"/>
  <c r="M66" i="1"/>
  <c r="H66" i="1"/>
  <c r="F66" i="1"/>
  <c r="D66" i="1"/>
  <c r="P65" i="1"/>
  <c r="O65" i="1"/>
  <c r="N65" i="1"/>
  <c r="M65" i="1"/>
  <c r="H65" i="1"/>
  <c r="F65" i="1"/>
  <c r="D65" i="1"/>
  <c r="P64" i="1"/>
  <c r="O64" i="1"/>
  <c r="N64" i="1"/>
  <c r="M64" i="1"/>
  <c r="L64" i="1"/>
  <c r="J64" i="1"/>
  <c r="H64" i="1"/>
  <c r="F64" i="1"/>
  <c r="D64" i="1"/>
  <c r="P63" i="1"/>
  <c r="O63" i="1"/>
  <c r="N63" i="1"/>
  <c r="M63" i="1"/>
  <c r="J63" i="1"/>
  <c r="H63" i="1"/>
  <c r="D63" i="1"/>
  <c r="O70" i="1" l="1"/>
  <c r="D70" i="1"/>
  <c r="J70" i="1"/>
  <c r="L70" i="1"/>
  <c r="N70" i="1"/>
  <c r="P70" i="1"/>
  <c r="H70" i="1"/>
  <c r="M70" i="1"/>
  <c r="J19" i="4"/>
  <c r="H19" i="4"/>
  <c r="F19" i="4"/>
  <c r="D19" i="4"/>
  <c r="C19" i="4"/>
  <c r="Q18" i="4"/>
  <c r="P18" i="4"/>
  <c r="O18" i="4"/>
  <c r="N18" i="4"/>
  <c r="K18" i="4"/>
  <c r="I18" i="4"/>
  <c r="G18" i="4"/>
  <c r="E18" i="4"/>
  <c r="Q17" i="4"/>
  <c r="P17" i="4"/>
  <c r="O17" i="4"/>
  <c r="N17" i="4"/>
  <c r="K17" i="4"/>
  <c r="I17" i="4"/>
  <c r="G17" i="4"/>
  <c r="E17" i="4"/>
  <c r="K61" i="1"/>
  <c r="G61" i="1"/>
  <c r="N61" i="1" s="1"/>
  <c r="C61" i="1"/>
  <c r="B61" i="1"/>
  <c r="P53" i="1"/>
  <c r="O53" i="1"/>
  <c r="N53" i="1"/>
  <c r="M53" i="1"/>
  <c r="J53" i="1"/>
  <c r="H53" i="1"/>
  <c r="F53" i="1"/>
  <c r="D53" i="1"/>
  <c r="P58" i="1"/>
  <c r="O58" i="1"/>
  <c r="N58" i="1"/>
  <c r="M58" i="1"/>
  <c r="J58" i="1"/>
  <c r="H58" i="1"/>
  <c r="D58" i="1"/>
  <c r="P57" i="1"/>
  <c r="O57" i="1"/>
  <c r="N57" i="1"/>
  <c r="M57" i="1"/>
  <c r="L57" i="1"/>
  <c r="J57" i="1"/>
  <c r="H57" i="1"/>
  <c r="F57" i="1"/>
  <c r="D57" i="1"/>
  <c r="P56" i="1"/>
  <c r="O56" i="1"/>
  <c r="N56" i="1"/>
  <c r="M56" i="1"/>
  <c r="J56" i="1"/>
  <c r="H56" i="1"/>
  <c r="F56" i="1"/>
  <c r="D56" i="1"/>
  <c r="P55" i="1"/>
  <c r="O55" i="1"/>
  <c r="N55" i="1"/>
  <c r="M55" i="1"/>
  <c r="L55" i="1"/>
  <c r="J55" i="1"/>
  <c r="H55" i="1"/>
  <c r="F55" i="1"/>
  <c r="D55" i="1"/>
  <c r="P54" i="1"/>
  <c r="O54" i="1"/>
  <c r="N54" i="1"/>
  <c r="M54" i="1"/>
  <c r="J54" i="1"/>
  <c r="H54" i="1"/>
  <c r="F54" i="1"/>
  <c r="D54" i="1"/>
  <c r="P52" i="1"/>
  <c r="O52" i="1"/>
  <c r="N52" i="1"/>
  <c r="M52" i="1"/>
  <c r="L52" i="1"/>
  <c r="J52" i="1"/>
  <c r="H52" i="1"/>
  <c r="F52" i="1"/>
  <c r="D52" i="1"/>
  <c r="P51" i="1"/>
  <c r="O51" i="1"/>
  <c r="N51" i="1"/>
  <c r="M51" i="1"/>
  <c r="J51" i="1"/>
  <c r="H51" i="1"/>
  <c r="F51" i="1"/>
  <c r="D51" i="1"/>
  <c r="P50" i="1"/>
  <c r="O50" i="1"/>
  <c r="N50" i="1"/>
  <c r="M50" i="1"/>
  <c r="J50" i="1"/>
  <c r="H50" i="1"/>
  <c r="F50" i="1"/>
  <c r="D50" i="1"/>
  <c r="P49" i="1"/>
  <c r="O49" i="1"/>
  <c r="N49" i="1"/>
  <c r="M49" i="1"/>
  <c r="J49" i="1"/>
  <c r="H49" i="1"/>
  <c r="F49" i="1"/>
  <c r="D49" i="1"/>
  <c r="P48" i="1"/>
  <c r="O48" i="1"/>
  <c r="N48" i="1"/>
  <c r="M48" i="1"/>
  <c r="L48" i="1"/>
  <c r="J48" i="1"/>
  <c r="H48" i="1"/>
  <c r="F48" i="1"/>
  <c r="D48" i="1"/>
  <c r="P47" i="1"/>
  <c r="O47" i="1"/>
  <c r="N47" i="1"/>
  <c r="M47" i="1"/>
  <c r="J47" i="1"/>
  <c r="F47" i="1"/>
  <c r="D47" i="1"/>
  <c r="P46" i="1"/>
  <c r="O46" i="1"/>
  <c r="N46" i="1"/>
  <c r="M46" i="1"/>
  <c r="J46" i="1"/>
  <c r="H46" i="1"/>
  <c r="F46" i="1"/>
  <c r="D46" i="1"/>
  <c r="P45" i="1"/>
  <c r="O45" i="1"/>
  <c r="N45" i="1"/>
  <c r="M45" i="1"/>
  <c r="J45" i="1"/>
  <c r="H45" i="1"/>
  <c r="F45" i="1"/>
  <c r="D45" i="1"/>
  <c r="H61" i="1"/>
  <c r="P60" i="1"/>
  <c r="O60" i="1"/>
  <c r="N60" i="1"/>
  <c r="M60" i="1"/>
  <c r="L60" i="1"/>
  <c r="J60" i="1"/>
  <c r="H60" i="1"/>
  <c r="F60" i="1"/>
  <c r="D60" i="1"/>
  <c r="P59" i="1"/>
  <c r="O59" i="1"/>
  <c r="N59" i="1"/>
  <c r="M59" i="1"/>
  <c r="J59" i="1"/>
  <c r="H59" i="1"/>
  <c r="F59" i="1"/>
  <c r="D59" i="1"/>
  <c r="L61" i="1" l="1"/>
  <c r="E19" i="4"/>
  <c r="Q19" i="4"/>
  <c r="N19" i="4"/>
  <c r="G19" i="4"/>
  <c r="I19" i="4"/>
  <c r="K19" i="4"/>
  <c r="P19" i="4"/>
  <c r="O19" i="4"/>
  <c r="P61" i="1"/>
  <c r="O61" i="1"/>
  <c r="F61" i="1"/>
  <c r="J61" i="1"/>
  <c r="M61" i="1"/>
  <c r="D61" i="1"/>
  <c r="J15" i="4"/>
  <c r="H15" i="4"/>
  <c r="F15" i="4"/>
  <c r="D15" i="4"/>
  <c r="C15" i="4"/>
  <c r="Q14" i="4"/>
  <c r="P14" i="4"/>
  <c r="O14" i="4"/>
  <c r="N14" i="4"/>
  <c r="K14" i="4"/>
  <c r="I14" i="4"/>
  <c r="G14" i="4"/>
  <c r="E14" i="4"/>
  <c r="Q13" i="4"/>
  <c r="P13" i="4"/>
  <c r="O13" i="4"/>
  <c r="N13" i="4"/>
  <c r="K13" i="4"/>
  <c r="I13" i="4"/>
  <c r="G13" i="4"/>
  <c r="E13" i="4"/>
  <c r="P40" i="1"/>
  <c r="O40" i="1"/>
  <c r="N40" i="1"/>
  <c r="M40" i="1"/>
  <c r="L40" i="1"/>
  <c r="J40" i="1"/>
  <c r="H40" i="1"/>
  <c r="D40" i="1"/>
  <c r="P39" i="1"/>
  <c r="O39" i="1"/>
  <c r="N39" i="1"/>
  <c r="M39" i="1"/>
  <c r="J39" i="1"/>
  <c r="H39" i="1"/>
  <c r="F39" i="1"/>
  <c r="D39" i="1"/>
  <c r="P38" i="1"/>
  <c r="O38" i="1"/>
  <c r="N38" i="1"/>
  <c r="M38" i="1"/>
  <c r="L38" i="1"/>
  <c r="J38" i="1"/>
  <c r="H38" i="1"/>
  <c r="F38" i="1"/>
  <c r="D38" i="1"/>
  <c r="P37" i="1"/>
  <c r="O37" i="1"/>
  <c r="N37" i="1"/>
  <c r="M37" i="1"/>
  <c r="J37" i="1"/>
  <c r="H37" i="1"/>
  <c r="F37" i="1"/>
  <c r="D37" i="1"/>
  <c r="P36" i="1"/>
  <c r="O36" i="1"/>
  <c r="N36" i="1"/>
  <c r="M36" i="1"/>
  <c r="J36" i="1"/>
  <c r="H36" i="1"/>
  <c r="F36" i="1"/>
  <c r="D36" i="1"/>
  <c r="P35" i="1"/>
  <c r="O35" i="1"/>
  <c r="N35" i="1"/>
  <c r="M35" i="1"/>
  <c r="J35" i="1"/>
  <c r="H35" i="1"/>
  <c r="F35" i="1"/>
  <c r="D35" i="1"/>
  <c r="P34" i="1"/>
  <c r="O34" i="1"/>
  <c r="N34" i="1"/>
  <c r="M34" i="1"/>
  <c r="J34" i="1"/>
  <c r="H34" i="1"/>
  <c r="F34" i="1"/>
  <c r="D34" i="1"/>
  <c r="P33" i="1"/>
  <c r="O33" i="1"/>
  <c r="N33" i="1"/>
  <c r="M33" i="1"/>
  <c r="J33" i="1"/>
  <c r="H33" i="1"/>
  <c r="F33" i="1"/>
  <c r="D33" i="1"/>
  <c r="P32" i="1"/>
  <c r="O32" i="1"/>
  <c r="N32" i="1"/>
  <c r="M32" i="1"/>
  <c r="J32" i="1"/>
  <c r="H32" i="1"/>
  <c r="F32" i="1"/>
  <c r="D32" i="1"/>
  <c r="P31" i="1"/>
  <c r="O31" i="1"/>
  <c r="N31" i="1"/>
  <c r="M31" i="1"/>
  <c r="J31" i="1"/>
  <c r="H31" i="1"/>
  <c r="F31" i="1"/>
  <c r="D31" i="1"/>
  <c r="P43" i="1"/>
  <c r="O43" i="1"/>
  <c r="N43" i="1"/>
  <c r="M43" i="1"/>
  <c r="L43" i="1"/>
  <c r="J43" i="1"/>
  <c r="H43" i="1"/>
  <c r="F43" i="1"/>
  <c r="D43" i="1"/>
  <c r="P42" i="1"/>
  <c r="O42" i="1"/>
  <c r="N42" i="1"/>
  <c r="M42" i="1"/>
  <c r="J42" i="1"/>
  <c r="H42" i="1"/>
  <c r="F42" i="1"/>
  <c r="D42" i="1"/>
  <c r="P41" i="1"/>
  <c r="O41" i="1"/>
  <c r="N41" i="1"/>
  <c r="M41" i="1"/>
  <c r="J41" i="1"/>
  <c r="H41" i="1"/>
  <c r="F41" i="1"/>
  <c r="D41" i="1"/>
  <c r="E15" i="4" l="1"/>
  <c r="P15" i="4"/>
  <c r="K15" i="4"/>
  <c r="I15" i="4"/>
  <c r="O15" i="4"/>
  <c r="Q15" i="4"/>
  <c r="G15" i="4"/>
  <c r="N15" i="4"/>
  <c r="N29" i="1" l="1"/>
  <c r="L29" i="1"/>
  <c r="J29" i="1"/>
  <c r="H29" i="1"/>
  <c r="F29" i="1"/>
  <c r="O29" i="1"/>
  <c r="D29" i="1"/>
  <c r="P28" i="1"/>
  <c r="O28" i="1"/>
  <c r="N28" i="1"/>
  <c r="M28" i="1"/>
  <c r="J28" i="1"/>
  <c r="H28" i="1"/>
  <c r="F28" i="1"/>
  <c r="D28" i="1"/>
  <c r="P27" i="1"/>
  <c r="O27" i="1"/>
  <c r="N27" i="1"/>
  <c r="M27" i="1"/>
  <c r="L27" i="1"/>
  <c r="J27" i="1"/>
  <c r="H27" i="1"/>
  <c r="F27" i="1"/>
  <c r="D27" i="1"/>
  <c r="P29" i="1" l="1"/>
  <c r="M29" i="1"/>
  <c r="E25" i="1" l="1"/>
  <c r="G25" i="1"/>
  <c r="I25" i="1"/>
  <c r="K25" i="1"/>
  <c r="K107" i="1" s="1"/>
  <c r="P24" i="1"/>
  <c r="O24" i="1"/>
  <c r="N24" i="1"/>
  <c r="M24" i="1"/>
  <c r="J24" i="1"/>
  <c r="H24" i="1"/>
  <c r="F24" i="1"/>
  <c r="D24" i="1"/>
  <c r="P23" i="1"/>
  <c r="O23" i="1"/>
  <c r="N23" i="1"/>
  <c r="M23" i="1"/>
  <c r="J23" i="1"/>
  <c r="H23" i="1"/>
  <c r="F23" i="1"/>
  <c r="D23" i="1"/>
  <c r="P22" i="1"/>
  <c r="O22" i="1"/>
  <c r="N22" i="1"/>
  <c r="M22" i="1"/>
  <c r="J22" i="1"/>
  <c r="H22" i="1"/>
  <c r="F22" i="1"/>
  <c r="D22" i="1"/>
  <c r="P20" i="1"/>
  <c r="O20" i="1"/>
  <c r="N20" i="1"/>
  <c r="M20" i="1"/>
  <c r="L20" i="1"/>
  <c r="J20" i="1"/>
  <c r="H20" i="1"/>
  <c r="F20" i="1"/>
  <c r="D20" i="1"/>
  <c r="P19" i="1"/>
  <c r="O19" i="1"/>
  <c r="N19" i="1"/>
  <c r="M19" i="1"/>
  <c r="L19" i="1"/>
  <c r="J19" i="1"/>
  <c r="H19" i="1"/>
  <c r="F19" i="1"/>
  <c r="D19" i="1"/>
  <c r="P18" i="1"/>
  <c r="O18" i="1"/>
  <c r="N18" i="1"/>
  <c r="M18" i="1"/>
  <c r="J18" i="1"/>
  <c r="H18" i="1"/>
  <c r="F18" i="1"/>
  <c r="D18" i="1"/>
  <c r="P17" i="1"/>
  <c r="O17" i="1"/>
  <c r="N17" i="1"/>
  <c r="M17" i="1"/>
  <c r="L17" i="1"/>
  <c r="J17" i="1"/>
  <c r="H17" i="1"/>
  <c r="F17" i="1"/>
  <c r="D17" i="1"/>
  <c r="P16" i="1"/>
  <c r="O16" i="1"/>
  <c r="N16" i="1"/>
  <c r="M16" i="1"/>
  <c r="J16" i="1"/>
  <c r="H16" i="1"/>
  <c r="F16" i="1"/>
  <c r="D16" i="1"/>
  <c r="P15" i="1"/>
  <c r="O15" i="1"/>
  <c r="N15" i="1"/>
  <c r="M15" i="1"/>
  <c r="J15" i="1"/>
  <c r="H15" i="1"/>
  <c r="F15" i="1"/>
  <c r="D15" i="1"/>
  <c r="P14" i="1"/>
  <c r="O14" i="1"/>
  <c r="N14" i="1"/>
  <c r="M14" i="1"/>
  <c r="L14" i="1"/>
  <c r="J14" i="1"/>
  <c r="H14" i="1"/>
  <c r="F14" i="1"/>
  <c r="D14" i="1"/>
  <c r="P13" i="1"/>
  <c r="O13" i="1"/>
  <c r="N13" i="1"/>
  <c r="M13" i="1"/>
  <c r="J13" i="1"/>
  <c r="H13" i="1"/>
  <c r="F13" i="1"/>
  <c r="D13" i="1"/>
  <c r="P12" i="1"/>
  <c r="O12" i="1"/>
  <c r="N12" i="1"/>
  <c r="M12" i="1"/>
  <c r="H12" i="1"/>
  <c r="F12" i="1"/>
  <c r="D12" i="1"/>
  <c r="P11" i="1"/>
  <c r="O11" i="1"/>
  <c r="N11" i="1"/>
  <c r="M11" i="1"/>
  <c r="J11" i="1"/>
  <c r="H11" i="1"/>
  <c r="F11" i="1"/>
  <c r="D11" i="1"/>
  <c r="P9" i="1"/>
  <c r="O9" i="1"/>
  <c r="N9" i="1"/>
  <c r="M9" i="1"/>
  <c r="L9" i="1"/>
  <c r="J9" i="1"/>
  <c r="H9" i="1"/>
  <c r="F9" i="1"/>
  <c r="D9" i="1"/>
  <c r="C25" i="1"/>
  <c r="J25" i="1" s="1"/>
  <c r="B25" i="1"/>
  <c r="J11" i="4"/>
  <c r="H11" i="4"/>
  <c r="F11" i="4"/>
  <c r="D11" i="4"/>
  <c r="C11" i="4"/>
  <c r="Q9" i="4"/>
  <c r="P9" i="4"/>
  <c r="O9" i="4"/>
  <c r="N9" i="4"/>
  <c r="K9" i="4"/>
  <c r="I9" i="4"/>
  <c r="G9" i="4"/>
  <c r="E9" i="4"/>
  <c r="Q10" i="4"/>
  <c r="P10" i="4"/>
  <c r="O10" i="4"/>
  <c r="N10" i="4"/>
  <c r="K10" i="4"/>
  <c r="I10" i="4"/>
  <c r="G10" i="4"/>
  <c r="E10" i="4"/>
  <c r="D23" i="4" l="1"/>
  <c r="H23" i="4"/>
  <c r="O107" i="1"/>
  <c r="L107" i="1"/>
  <c r="P107" i="1"/>
  <c r="P11" i="4"/>
  <c r="K11" i="4"/>
  <c r="O11" i="4"/>
  <c r="Q11" i="4"/>
  <c r="E11" i="4"/>
  <c r="I11" i="4"/>
  <c r="G11" i="4"/>
  <c r="N11" i="4"/>
  <c r="P25" i="1"/>
  <c r="L25" i="1"/>
  <c r="O25" i="1"/>
  <c r="D25" i="1"/>
  <c r="H25" i="1"/>
  <c r="N25" i="1"/>
  <c r="F25" i="1"/>
  <c r="M25" i="1"/>
  <c r="J22" i="4"/>
  <c r="J23" i="4" s="1"/>
  <c r="K23" i="4" s="1"/>
  <c r="H22" i="4"/>
  <c r="F22" i="4"/>
  <c r="F23" i="4" s="1"/>
  <c r="D22" i="4"/>
  <c r="C22" i="4"/>
  <c r="C23" i="4" s="1"/>
  <c r="Q21" i="4"/>
  <c r="P21" i="4"/>
  <c r="O21" i="4"/>
  <c r="N21" i="4"/>
  <c r="K21" i="4"/>
  <c r="I21" i="4"/>
  <c r="G21" i="4"/>
  <c r="E21" i="4"/>
  <c r="I91" i="1"/>
  <c r="G91" i="1"/>
  <c r="E91" i="1"/>
  <c r="C91" i="1"/>
  <c r="B91" i="1"/>
  <c r="P23" i="4" l="1"/>
  <c r="Q23" i="4"/>
  <c r="G23" i="4"/>
  <c r="O23" i="4"/>
  <c r="N23" i="4"/>
  <c r="E23" i="4"/>
  <c r="I23" i="4"/>
  <c r="P22" i="4"/>
  <c r="K22" i="4"/>
  <c r="E22" i="4"/>
  <c r="I22" i="4"/>
  <c r="O22" i="4"/>
  <c r="Q22" i="4"/>
  <c r="G22" i="4"/>
  <c r="N22" i="4"/>
  <c r="P90" i="1"/>
  <c r="O90" i="1"/>
  <c r="N90" i="1"/>
  <c r="M90" i="1"/>
  <c r="J90" i="1"/>
  <c r="H90" i="1"/>
  <c r="D90" i="1"/>
  <c r="P89" i="1"/>
  <c r="O89" i="1"/>
  <c r="N89" i="1"/>
  <c r="M89" i="1"/>
  <c r="J89" i="1"/>
  <c r="H89" i="1"/>
  <c r="F89" i="1"/>
  <c r="D89" i="1"/>
  <c r="P88" i="1"/>
  <c r="O88" i="1"/>
  <c r="N88" i="1"/>
  <c r="M88" i="1"/>
  <c r="J88" i="1"/>
  <c r="H88" i="1"/>
  <c r="F88" i="1"/>
  <c r="D88" i="1"/>
  <c r="P87" i="1"/>
  <c r="O87" i="1"/>
  <c r="N87" i="1"/>
  <c r="M87" i="1"/>
  <c r="J87" i="1"/>
  <c r="H87" i="1"/>
  <c r="F87" i="1"/>
  <c r="D87" i="1"/>
  <c r="P86" i="1"/>
  <c r="O86" i="1"/>
  <c r="N86" i="1"/>
  <c r="M86" i="1"/>
  <c r="J86" i="1"/>
  <c r="H86" i="1"/>
  <c r="F86" i="1"/>
  <c r="D86" i="1"/>
  <c r="P85" i="1"/>
  <c r="O85" i="1"/>
  <c r="N85" i="1"/>
  <c r="M85" i="1"/>
  <c r="J85" i="1"/>
  <c r="H85" i="1"/>
  <c r="F85" i="1"/>
  <c r="D85" i="1"/>
  <c r="P84" i="1"/>
  <c r="O84" i="1"/>
  <c r="N84" i="1"/>
  <c r="M84" i="1"/>
  <c r="L84" i="1"/>
  <c r="J84" i="1"/>
  <c r="H84" i="1"/>
  <c r="F84" i="1"/>
  <c r="D84" i="1"/>
  <c r="P83" i="1"/>
  <c r="O83" i="1"/>
  <c r="N83" i="1"/>
  <c r="M83" i="1"/>
  <c r="J83" i="1"/>
  <c r="H83" i="1"/>
  <c r="F83" i="1"/>
  <c r="D83" i="1"/>
  <c r="P82" i="1"/>
  <c r="O82" i="1"/>
  <c r="N82" i="1"/>
  <c r="M82" i="1"/>
  <c r="J82" i="1"/>
  <c r="H82" i="1"/>
  <c r="F82" i="1"/>
  <c r="D82" i="1"/>
  <c r="P81" i="1"/>
  <c r="O81" i="1"/>
  <c r="N81" i="1"/>
  <c r="M81" i="1"/>
  <c r="J81" i="1"/>
  <c r="H81" i="1"/>
  <c r="F81" i="1"/>
  <c r="D81" i="1"/>
  <c r="P91" i="1"/>
  <c r="O91" i="1"/>
  <c r="N91" i="1"/>
  <c r="M91" i="1"/>
  <c r="L91" i="1" l="1"/>
  <c r="J91" i="1"/>
  <c r="H91" i="1"/>
  <c r="F91" i="1"/>
  <c r="D91" i="1"/>
</calcChain>
</file>

<file path=xl/sharedStrings.xml><?xml version="1.0" encoding="utf-8"?>
<sst xmlns="http://schemas.openxmlformats.org/spreadsheetml/2006/main" count="156" uniqueCount="108">
  <si>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</si>
  <si>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</si>
  <si>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</si>
  <si>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</si>
  <si>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</si>
  <si>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</si>
  <si>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</si>
  <si>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</si>
  <si>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</si>
  <si>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</si>
  <si>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</si>
  <si>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 xml:space="preserve"> Уно Тирасполь</t>
  </si>
  <si>
    <t>Уно Бендеры</t>
  </si>
  <si>
    <t>УНО/ наименование ООО</t>
  </si>
  <si>
    <t>УНО Днестровск</t>
  </si>
  <si>
    <t>МОУ «Ближнехуторская СОШ»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</si>
  <si>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</si>
  <si>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</si>
  <si>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</si>
  <si>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</si>
  <si>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«Краснянская СОШ»          </t>
  </si>
  <si>
    <t xml:space="preserve">МОУ «Незавертайловская ОШ-д/с №1»   </t>
  </si>
  <si>
    <t xml:space="preserve">МОУ «Парканская СОШ №1»    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</si>
  <si>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</si>
  <si>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</si>
  <si>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</si>
  <si>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</si>
  <si>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</si>
  <si>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</si>
  <si>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>МОУ «Чобручская  МСОШ №2»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</si>
  <si>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</si>
  <si>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</si>
  <si>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</si>
  <si>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</si>
  <si>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</si>
  <si>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</si>
  <si>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</si>
  <si>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</si>
  <si>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"СОРМШ №7" г. Дубоссары</t>
  </si>
  <si>
    <t>МОУ "Цыбулевская МСОШ"</t>
  </si>
  <si>
    <t>Дубоссарское УНО</t>
  </si>
  <si>
    <t>МОУ «Рыбницкая гимназия №1»</t>
  </si>
  <si>
    <t>МОУ «Рыбницкая средняя школа №8»</t>
  </si>
  <si>
    <t>МОУ «Рыбницкая РСОШ №10 с г/к»</t>
  </si>
  <si>
    <t>МОУ «Ержовская СОШ»</t>
  </si>
  <si>
    <t>МОУ «Журская МСОШ»</t>
  </si>
  <si>
    <t>Рыбницкое УНО</t>
  </si>
  <si>
    <t>МОУ "Каменская ОСШ№1"</t>
  </si>
  <si>
    <t>МОУ "Каменская ОСШ№3"</t>
  </si>
  <si>
    <t>МОУ "Подоймская ОСШ-детский сад"</t>
  </si>
  <si>
    <t>МОУ "Рашковская ОСШ-детский сад им.Ф.И.Жарчинского"</t>
  </si>
  <si>
    <t>МОУ "ОШ-детский сад с.Хрустовая"</t>
  </si>
  <si>
    <t>Каменское УНО</t>
  </si>
  <si>
    <t>ГОУ</t>
  </si>
  <si>
    <t>ГОУ "Тираспольское Суворовское военное училище"</t>
  </si>
  <si>
    <t>ГОУ "Республиканский украинский теоретический лицей-комплекс"</t>
  </si>
  <si>
    <t>ГОУ "Республиканский молдавский теоретический лицей-комплекс"</t>
  </si>
  <si>
    <t>ГОУ  "Попенкская школа-интернат для детей-сирот и детей, оставшихся без попечения родителей"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</si>
  <si>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</si>
  <si>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</si>
  <si>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</si>
  <si>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</si>
  <si>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</si>
  <si>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</si>
  <si>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</si>
  <si>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</si>
  <si>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</si>
  <si>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</si>
  <si>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</si>
  <si>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</si>
  <si>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</si>
  <si>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</si>
  <si>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</si>
  <si>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МОУ "Днестровская СШ №1 им. Б.С. Паламарчука"</t>
  </si>
  <si>
    <t>МОУ "Днестровская СШ №2"</t>
  </si>
  <si>
    <t>МОУ "Бендерская гимназия № 1"</t>
  </si>
  <si>
    <t>МОУ "Бендерская гимназия № 2"</t>
  </si>
  <si>
    <t>МОУ "Бендерская гимназия № 3 им.Котляревского"</t>
  </si>
  <si>
    <t>МОУ "Бендерская СОШ № 2"</t>
  </si>
  <si>
    <t>МОУ "Бендерская СОШ № 11"</t>
  </si>
  <si>
    <t>МОУ "Бендерская СОШ № 5"</t>
  </si>
  <si>
    <t>МОУ "Бендерская СОШ № 13"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</si>
  <si>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</si>
  <si>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</si>
  <si>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</si>
  <si>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</si>
  <si>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"Бендерский теоретический лицей им.Берга"</t>
  </si>
  <si>
    <t>МОУ «Григориопольская ОСШ №1 им.А.Нирши с лицейскими классами»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</si>
  <si>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</si>
  <si>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</si>
  <si>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</si>
  <si>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«Ташлыкская ОСШ Григориопольского района им.А.Антонова»</t>
  </si>
  <si>
    <t>МОУ «Малаештская ОСШ Григориопольского района»</t>
  </si>
  <si>
    <t>МОУ «Тейская ОСШ Григориопольского района»</t>
  </si>
  <si>
    <t>МОУ «Рыбницкий ТЛ-К»</t>
  </si>
  <si>
    <t>МОУ «Рыбницкая РСОШ №3»</t>
  </si>
  <si>
    <t>МОУ «Рыбницкая РСОШ № 6 с л/к»</t>
  </si>
  <si>
    <t>МОУ «Рыбницкая РМСОШ № 9»</t>
  </si>
  <si>
    <t>МОУ «Рыбницкая РСОШ №11»</t>
  </si>
  <si>
    <t>ИТОГО по республике</t>
  </si>
  <si>
    <t>МОУ "Тираспольский общеобразовательный теоретический лицей"</t>
  </si>
  <si>
    <t>МОУ "Бендерский теоретический лицей им. Л.С. Берга"</t>
  </si>
  <si>
    <t>МОУ "Первомайская СОШ №1"</t>
  </si>
  <si>
    <t>Анализ результатов диагностической проверочной работы по химии в 11-х классах</t>
  </si>
  <si>
    <t>2025 -  2026  учебный год</t>
  </si>
  <si>
    <t>МОУ "Каменская ОСШГ№2"</t>
  </si>
  <si>
    <t>ГОУ "Республиканский кадетский корпус им. светлейшего князя Г.А.Потемкина-Таврического"</t>
  </si>
  <si>
    <t>Анализ результатов ДПР по химии в 11-х классах (базовый и углубленный уровни)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</si>
</sst>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/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vertical="center" wrapText="1"/>
    </xf>
    <xf numFmtId="0" fontId="5" fillId="2" borderId="4" xfId="0" applyFont="1" applyFill="1" applyBorder="1"/>
    <xf numFmtId="0" fontId="2" fillId="2" borderId="4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center" vertical="center" wrapText="1"/>
    </xf>
    <xf numFmtId="0" fontId="0" fillId="0" borderId="9" xfId="0" applyBorder="1"/>
    <xf numFmtId="0" fontId="2" fillId="2" borderId="6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5" fillId="2" borderId="2" xfId="0" applyFont="1" applyFill="1" applyBorder="1"/>
    <xf numFmtId="0" fontId="5" fillId="0" borderId="2" xfId="0" applyFont="1" applyBorder="1"/>
    <xf numFmtId="0" fontId="1" fillId="0" borderId="5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41" fontId="2" fillId="2" borderId="7" xfId="0" applyNumberFormat="1" applyFont="1" applyFill="1" applyBorder="1" applyAlignment="1">
      <alignment vertical="center" wrapText="1"/>
    </xf>
    <xf numFmtId="41" fontId="1" fillId="2" borderId="5" xfId="0" applyNumberFormat="1" applyFont="1" applyFill="1" applyBorder="1" applyAlignment="1">
      <alignment vertical="center" wrapText="1"/>
    </xf>
    <xf numFmtId="41" fontId="1" fillId="2" borderId="1" xfId="0" applyNumberFormat="1" applyFont="1" applyFill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165" fontId="2" fillId="2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1" fillId="0" borderId="3" xfId="0" applyFont="1" applyBorder="1"/>
    <xf numFmtId="165" fontId="1" fillId="2" borderId="5" xfId="0" applyNumberFormat="1" applyFont="1" applyFill="1" applyBorder="1" applyAlignment="1">
      <alignment horizontal="center" vertical="center" wrapText="1"/>
    </xf>
    <xf numFmtId="41" fontId="2" fillId="0" borderId="7" xfId="0" applyNumberFormat="1" applyFont="1" applyBorder="1" applyAlignment="1">
      <alignment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0" fillId="2" borderId="4" xfId="0" applyNumberFormat="1" applyFill="1" applyBorder="1"/>
    <xf numFmtId="2" fontId="0" fillId="0" borderId="4" xfId="0" applyNumberFormat="1" applyBorder="1"/>
    <xf numFmtId="2" fontId="5" fillId="2" borderId="2" xfId="0" applyNumberFormat="1" applyFont="1" applyFill="1" applyBorder="1"/>
    <xf numFmtId="2" fontId="5" fillId="0" borderId="2" xfId="0" applyNumberFormat="1" applyFont="1" applyBorder="1"/>
    <xf numFmtId="2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 wrapText="1"/>
    </xf>
    <xf numFmtId="2" fontId="5" fillId="2" borderId="4" xfId="0" applyNumberFormat="1" applyFont="1" applyFill="1" applyBorder="1"/>
    <xf numFmtId="2" fontId="5" fillId="0" borderId="4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9"/>
  <sheetViews>
    <sheetView tabSelected="1" workbookViewId="0">
      <selection activeCell="A2" sqref="A2:P2"/>
    </sheetView>
  </sheetViews>
  <sheetFormatPr defaultRowHeight="15" x14ac:dyDescent="0.25"/>
  <cols>
    <col min="1" max="1" width="44.42578125" customWidth="1"/>
    <col min="2" max="3" width="9" bestFit="1" customWidth="1"/>
    <col min="4" max="4" width="13.140625" bestFit="1" customWidth="1"/>
    <col min="5" max="5" width="9" bestFit="1" customWidth="1"/>
    <col min="6" max="6" width="13.140625" bestFit="1" customWidth="1"/>
    <col min="7" max="7" width="9" bestFit="1" customWidth="1"/>
    <col min="8" max="8" width="13.140625" bestFit="1" customWidth="1"/>
    <col min="9" max="9" width="9" bestFit="1" customWidth="1"/>
    <col min="10" max="10" width="13.140625" bestFit="1" customWidth="1"/>
    <col min="11" max="11" width="9" bestFit="1" customWidth="1"/>
    <col min="12" max="12" width="11.85546875" bestFit="1" customWidth="1"/>
    <col min="13" max="13" width="9.140625" bestFit="1" customWidth="1"/>
    <col min="14" max="15" width="9" bestFit="1" customWidth="1"/>
    <col min="16" max="16" width="13.140625" bestFit="1" customWidth="1"/>
  </cols>
  <sheetData>
    <row r="2" spans="1:16" ht="15.75" x14ac:dyDescent="0.25">
      <c r="A2" s="88" t="s">
        <v>107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5.75" x14ac:dyDescent="0.25">
      <c r="A3" s="93" t="s">
        <v>104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x14ac:dyDescent="0.25">
      <c r="A4" s="92" t="s">
        <v>13</v>
      </c>
      <c r="B4" s="89" t="s">
        <v>0</v>
      </c>
      <c r="C4" s="91" t="s">
        <v>1</v>
      </c>
      <c r="D4" s="91"/>
      <c r="E4" s="91" t="s">
        <v>2</v>
      </c>
      <c r="F4" s="91"/>
      <c r="G4" s="91"/>
      <c r="H4" s="91"/>
      <c r="I4" s="91"/>
      <c r="J4" s="91"/>
      <c r="K4" s="91"/>
      <c r="L4" s="91"/>
      <c r="M4" s="89" t="s">
        <v>3</v>
      </c>
      <c r="N4" s="89" t="s">
        <v>4</v>
      </c>
      <c r="O4" s="89" t="s">
        <v>5</v>
      </c>
      <c r="P4" s="90" t="s">
        <v>6</v>
      </c>
    </row>
    <row r="5" spans="1:16" x14ac:dyDescent="0.25">
      <c r="A5" s="92"/>
      <c r="B5" s="89"/>
      <c r="C5" s="91"/>
      <c r="D5" s="91"/>
      <c r="E5" s="91"/>
      <c r="F5" s="91"/>
      <c r="G5" s="91"/>
      <c r="H5" s="91"/>
      <c r="I5" s="91"/>
      <c r="J5" s="91"/>
      <c r="K5" s="91"/>
      <c r="L5" s="91"/>
      <c r="M5" s="89"/>
      <c r="N5" s="89"/>
      <c r="O5" s="89"/>
      <c r="P5" s="90"/>
    </row>
    <row r="6" spans="1:16" ht="15.75" x14ac:dyDescent="0.25">
      <c r="A6" s="92"/>
      <c r="B6" s="89"/>
      <c r="C6" s="91"/>
      <c r="D6" s="91"/>
      <c r="E6" s="91">
        <v>5</v>
      </c>
      <c r="F6" s="91"/>
      <c r="G6" s="91">
        <v>4</v>
      </c>
      <c r="H6" s="91"/>
      <c r="I6" s="91">
        <v>3</v>
      </c>
      <c r="J6" s="91"/>
      <c r="K6" s="91">
        <v>2</v>
      </c>
      <c r="L6" s="91"/>
      <c r="M6" s="89"/>
      <c r="N6" s="89"/>
      <c r="O6" s="89"/>
      <c r="P6" s="90"/>
    </row>
    <row r="7" spans="1:16" ht="15.75" x14ac:dyDescent="0.25">
      <c r="A7" s="92"/>
      <c r="B7" s="89"/>
      <c r="C7" s="1" t="s">
        <v>7</v>
      </c>
      <c r="D7" s="1" t="s">
        <v>8</v>
      </c>
      <c r="E7" s="1" t="s">
        <v>7</v>
      </c>
      <c r="F7" s="1" t="s">
        <v>8</v>
      </c>
      <c r="G7" s="1" t="s">
        <v>7</v>
      </c>
      <c r="H7" s="1" t="s">
        <v>8</v>
      </c>
      <c r="I7" s="1" t="s">
        <v>7</v>
      </c>
      <c r="J7" s="1" t="s">
        <v>8</v>
      </c>
      <c r="K7" s="1" t="s">
        <v>7</v>
      </c>
      <c r="L7" s="1" t="s">
        <v>8</v>
      </c>
      <c r="M7" s="89"/>
      <c r="N7" s="89"/>
      <c r="O7" s="89"/>
      <c r="P7" s="90"/>
    </row>
    <row r="8" spans="1:16" ht="15.75" x14ac:dyDescent="0.25">
      <c r="A8" s="3" t="s">
        <v>11</v>
      </c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24"/>
      <c r="N8" s="24"/>
      <c r="O8" s="24"/>
      <c r="P8" s="25"/>
    </row>
    <row r="9" spans="1:16" ht="31.5" x14ac:dyDescent="0.25">
      <c r="A9" s="19" t="s">
        <v>58</v>
      </c>
      <c r="B9" s="9">
        <v>51</v>
      </c>
      <c r="C9" s="62">
        <v>46</v>
      </c>
      <c r="D9" s="54">
        <f t="shared" ref="D9" si="0">C9*100/B9</f>
        <v>90.196078431372555</v>
      </c>
      <c r="E9" s="48">
        <v>8</v>
      </c>
      <c r="F9" s="54">
        <f t="shared" ref="F9" si="1">E9*100/C9</f>
        <v>17.391304347826086</v>
      </c>
      <c r="G9" s="48">
        <v>21</v>
      </c>
      <c r="H9" s="54">
        <f t="shared" ref="H9" si="2">G9*100/C9</f>
        <v>45.652173913043477</v>
      </c>
      <c r="I9" s="48">
        <v>16</v>
      </c>
      <c r="J9" s="54">
        <f t="shared" ref="J9" si="3">I9*100/C9</f>
        <v>34.782608695652172</v>
      </c>
      <c r="K9" s="48">
        <v>1</v>
      </c>
      <c r="L9" s="54">
        <f t="shared" ref="L9" si="4">K9*100/C9</f>
        <v>2.1739130434782608</v>
      </c>
      <c r="M9" s="70">
        <f t="shared" ref="M9" si="5">(E9+G9+I9)*100/C9</f>
        <v>97.826086956521735</v>
      </c>
      <c r="N9" s="2">
        <f t="shared" ref="N9" si="6">(E9+G9)*100/C9</f>
        <v>63.043478260869563</v>
      </c>
      <c r="O9" s="2">
        <f t="shared" ref="O9" si="7">(E9*5+G9*4+I9*3+K9*2)/C9</f>
        <v>3.7826086956521738</v>
      </c>
      <c r="P9" s="2">
        <f t="shared" ref="P9" si="8">(E9*100+G9*64+I9*36+K9*16)/C9</f>
        <v>59.478260869565219</v>
      </c>
    </row>
    <row r="10" spans="1:16" ht="31.5" x14ac:dyDescent="0.25">
      <c r="A10" s="19" t="s">
        <v>59</v>
      </c>
      <c r="B10" s="9">
        <v>22</v>
      </c>
      <c r="C10" s="62"/>
      <c r="D10" s="10"/>
      <c r="E10" s="9"/>
      <c r="F10" s="10"/>
      <c r="G10" s="9"/>
      <c r="H10" s="10"/>
      <c r="I10" s="9"/>
      <c r="J10" s="10"/>
      <c r="K10" s="9"/>
      <c r="L10" s="10"/>
      <c r="M10" s="71"/>
      <c r="N10" s="2"/>
      <c r="O10" s="2"/>
      <c r="P10" s="72"/>
    </row>
    <row r="11" spans="1:16" ht="15.75" x14ac:dyDescent="0.25">
      <c r="A11" s="19" t="s">
        <v>60</v>
      </c>
      <c r="B11" s="9">
        <v>52</v>
      </c>
      <c r="C11" s="62">
        <v>37</v>
      </c>
      <c r="D11" s="54">
        <f t="shared" ref="D11" si="9">C11*100/B11</f>
        <v>71.15384615384616</v>
      </c>
      <c r="E11" s="48">
        <v>6</v>
      </c>
      <c r="F11" s="54">
        <f t="shared" ref="F11" si="10">E11*100/C11</f>
        <v>16.216216216216218</v>
      </c>
      <c r="G11" s="48">
        <v>8</v>
      </c>
      <c r="H11" s="54">
        <f t="shared" ref="H11" si="11">G11*100/C11</f>
        <v>21.621621621621621</v>
      </c>
      <c r="I11" s="48">
        <v>23</v>
      </c>
      <c r="J11" s="54">
        <f t="shared" ref="J11" si="12">I11*100/C11</f>
        <v>62.162162162162161</v>
      </c>
      <c r="K11" s="48"/>
      <c r="L11" s="54"/>
      <c r="M11" s="70">
        <f t="shared" ref="M11" si="13">(E11+G11+I11)*100/C11</f>
        <v>100</v>
      </c>
      <c r="N11" s="2">
        <f t="shared" ref="N11" si="14">(E11+G11)*100/C11</f>
        <v>37.837837837837839</v>
      </c>
      <c r="O11" s="2">
        <f t="shared" ref="O11" si="15">(E11*5+G11*4+I11*3+K11*2)/C11</f>
        <v>3.5405405405405403</v>
      </c>
      <c r="P11" s="2">
        <f t="shared" ref="P11" si="16">(E11*100+G11*64+I11*36+K11*16)/C11</f>
        <v>52.432432432432435</v>
      </c>
    </row>
    <row r="12" spans="1:16" ht="31.5" x14ac:dyDescent="0.25">
      <c r="A12" s="19" t="s">
        <v>61</v>
      </c>
      <c r="B12" s="9">
        <v>91</v>
      </c>
      <c r="C12" s="62">
        <v>83</v>
      </c>
      <c r="D12" s="54">
        <f t="shared" ref="D12" si="17">C12*100/B12</f>
        <v>91.208791208791212</v>
      </c>
      <c r="E12" s="48">
        <v>52</v>
      </c>
      <c r="F12" s="54">
        <f t="shared" ref="F12" si="18">E12*100/C12</f>
        <v>62.650602409638552</v>
      </c>
      <c r="G12" s="48">
        <v>31</v>
      </c>
      <c r="H12" s="54">
        <f t="shared" ref="H12" si="19">G12*100/C12</f>
        <v>37.349397590361448</v>
      </c>
      <c r="I12" s="48"/>
      <c r="J12" s="54"/>
      <c r="K12" s="48"/>
      <c r="L12" s="54"/>
      <c r="M12" s="70">
        <f t="shared" ref="M12" si="20">(E12+G12+I12)*100/C12</f>
        <v>100</v>
      </c>
      <c r="N12" s="2">
        <f t="shared" ref="N12" si="21">(E12+G12)*100/C12</f>
        <v>100</v>
      </c>
      <c r="O12" s="2">
        <f t="shared" ref="O12" si="22">(E12*5+G12*4+I12*3+K12*2)/C12</f>
        <v>4.6265060240963853</v>
      </c>
      <c r="P12" s="2">
        <f t="shared" ref="P12" si="23">(E12*100+G12*64+I12*36+K12*16)/C12</f>
        <v>86.554216867469876</v>
      </c>
    </row>
    <row r="13" spans="1:16" ht="15.75" x14ac:dyDescent="0.25">
      <c r="A13" s="19" t="s">
        <v>62</v>
      </c>
      <c r="B13" s="9">
        <v>12</v>
      </c>
      <c r="C13" s="62">
        <v>11</v>
      </c>
      <c r="D13" s="54">
        <f t="shared" ref="D13:D20" si="24">C13*100/B13</f>
        <v>91.666666666666671</v>
      </c>
      <c r="E13" s="48">
        <v>2</v>
      </c>
      <c r="F13" s="54">
        <f t="shared" ref="F13:F20" si="25">E13*100/C13</f>
        <v>18.181818181818183</v>
      </c>
      <c r="G13" s="48">
        <v>3</v>
      </c>
      <c r="H13" s="54">
        <f t="shared" ref="H13:H20" si="26">G13*100/C13</f>
        <v>27.272727272727273</v>
      </c>
      <c r="I13" s="48">
        <v>6</v>
      </c>
      <c r="J13" s="54">
        <f t="shared" ref="J13:J20" si="27">I13*100/C13</f>
        <v>54.545454545454547</v>
      </c>
      <c r="K13" s="48"/>
      <c r="L13" s="54"/>
      <c r="M13" s="70">
        <f t="shared" ref="M13:M20" si="28">(E13+G13+I13)*100/C13</f>
        <v>100</v>
      </c>
      <c r="N13" s="2">
        <f t="shared" ref="N13:N20" si="29">(E13+G13)*100/C13</f>
        <v>45.454545454545453</v>
      </c>
      <c r="O13" s="2">
        <f t="shared" ref="O13:O20" si="30">(E13*5+G13*4+I13*3+K13*2)/C13</f>
        <v>3.6363636363636362</v>
      </c>
      <c r="P13" s="2">
        <f t="shared" ref="P13:P20" si="31">(E13*100+G13*64+I13*36+K13*16)/C13</f>
        <v>55.272727272727273</v>
      </c>
    </row>
    <row r="14" spans="1:16" ht="15.75" x14ac:dyDescent="0.25">
      <c r="A14" s="19" t="s">
        <v>63</v>
      </c>
      <c r="B14" s="9">
        <v>20</v>
      </c>
      <c r="C14" s="62">
        <v>19</v>
      </c>
      <c r="D14" s="54">
        <f t="shared" si="24"/>
        <v>95</v>
      </c>
      <c r="E14" s="48">
        <v>7</v>
      </c>
      <c r="F14" s="54">
        <f t="shared" si="25"/>
        <v>36.842105263157897</v>
      </c>
      <c r="G14" s="48">
        <v>6</v>
      </c>
      <c r="H14" s="54">
        <f t="shared" si="26"/>
        <v>31.578947368421051</v>
      </c>
      <c r="I14" s="48">
        <v>5</v>
      </c>
      <c r="J14" s="54">
        <f t="shared" si="27"/>
        <v>26.315789473684209</v>
      </c>
      <c r="K14" s="48">
        <v>1</v>
      </c>
      <c r="L14" s="54">
        <f t="shared" ref="L14:L20" si="32">K14*100/C14</f>
        <v>5.2631578947368425</v>
      </c>
      <c r="M14" s="70">
        <f t="shared" si="28"/>
        <v>94.736842105263165</v>
      </c>
      <c r="N14" s="2">
        <f t="shared" si="29"/>
        <v>68.421052631578945</v>
      </c>
      <c r="O14" s="2">
        <f t="shared" si="30"/>
        <v>4</v>
      </c>
      <c r="P14" s="2">
        <f t="shared" si="31"/>
        <v>67.368421052631575</v>
      </c>
    </row>
    <row r="15" spans="1:16" ht="15.75" x14ac:dyDescent="0.25">
      <c r="A15" s="19" t="s">
        <v>64</v>
      </c>
      <c r="B15" s="9">
        <v>77</v>
      </c>
      <c r="C15" s="62">
        <v>64</v>
      </c>
      <c r="D15" s="54">
        <f t="shared" si="24"/>
        <v>83.116883116883116</v>
      </c>
      <c r="E15" s="48">
        <v>33</v>
      </c>
      <c r="F15" s="54">
        <f t="shared" si="25"/>
        <v>51.5625</v>
      </c>
      <c r="G15" s="48">
        <v>31</v>
      </c>
      <c r="H15" s="54">
        <f t="shared" si="26"/>
        <v>48.4375</v>
      </c>
      <c r="I15" s="48"/>
      <c r="J15" s="54">
        <f t="shared" si="27"/>
        <v>0</v>
      </c>
      <c r="K15" s="48"/>
      <c r="L15" s="54"/>
      <c r="M15" s="70">
        <f t="shared" si="28"/>
        <v>100</v>
      </c>
      <c r="N15" s="2">
        <f t="shared" si="29"/>
        <v>100</v>
      </c>
      <c r="O15" s="2">
        <f t="shared" si="30"/>
        <v>4.515625</v>
      </c>
      <c r="P15" s="2">
        <f t="shared" si="31"/>
        <v>82.5625</v>
      </c>
    </row>
    <row r="16" spans="1:16" ht="15.75" x14ac:dyDescent="0.25">
      <c r="A16" s="19" t="s">
        <v>65</v>
      </c>
      <c r="B16" s="9">
        <v>41</v>
      </c>
      <c r="C16" s="62">
        <v>29</v>
      </c>
      <c r="D16" s="54">
        <f t="shared" si="24"/>
        <v>70.731707317073173</v>
      </c>
      <c r="E16" s="48">
        <v>5</v>
      </c>
      <c r="F16" s="54">
        <f t="shared" si="25"/>
        <v>17.241379310344829</v>
      </c>
      <c r="G16" s="48">
        <v>10</v>
      </c>
      <c r="H16" s="54">
        <f t="shared" si="26"/>
        <v>34.482758620689658</v>
      </c>
      <c r="I16" s="48">
        <v>14</v>
      </c>
      <c r="J16" s="54">
        <f t="shared" si="27"/>
        <v>48.275862068965516</v>
      </c>
      <c r="K16" s="48"/>
      <c r="L16" s="54"/>
      <c r="M16" s="70">
        <f t="shared" si="28"/>
        <v>100</v>
      </c>
      <c r="N16" s="2">
        <f t="shared" si="29"/>
        <v>51.724137931034484</v>
      </c>
      <c r="O16" s="2">
        <f t="shared" si="30"/>
        <v>3.6896551724137931</v>
      </c>
      <c r="P16" s="2">
        <f t="shared" si="31"/>
        <v>56.689655172413794</v>
      </c>
    </row>
    <row r="17" spans="1:16" ht="15.75" x14ac:dyDescent="0.25">
      <c r="A17" s="19" t="s">
        <v>66</v>
      </c>
      <c r="B17" s="9">
        <v>26</v>
      </c>
      <c r="C17" s="62">
        <v>24</v>
      </c>
      <c r="D17" s="54">
        <f t="shared" si="24"/>
        <v>92.307692307692307</v>
      </c>
      <c r="E17" s="48">
        <v>12</v>
      </c>
      <c r="F17" s="54">
        <f t="shared" si="25"/>
        <v>50</v>
      </c>
      <c r="G17" s="48">
        <v>10</v>
      </c>
      <c r="H17" s="54">
        <f t="shared" si="26"/>
        <v>41.666666666666664</v>
      </c>
      <c r="I17" s="48">
        <v>1</v>
      </c>
      <c r="J17" s="54">
        <f t="shared" si="27"/>
        <v>4.166666666666667</v>
      </c>
      <c r="K17" s="48">
        <v>1</v>
      </c>
      <c r="L17" s="54">
        <f t="shared" si="32"/>
        <v>4.166666666666667</v>
      </c>
      <c r="M17" s="70">
        <f t="shared" si="28"/>
        <v>95.833333333333329</v>
      </c>
      <c r="N17" s="2">
        <f t="shared" si="29"/>
        <v>91.666666666666671</v>
      </c>
      <c r="O17" s="2">
        <f t="shared" si="30"/>
        <v>4.375</v>
      </c>
      <c r="P17" s="2">
        <f t="shared" si="31"/>
        <v>78.833333333333329</v>
      </c>
    </row>
    <row r="18" spans="1:16" ht="15.75" x14ac:dyDescent="0.25">
      <c r="A18" s="19" t="s">
        <v>67</v>
      </c>
      <c r="B18" s="9">
        <v>54</v>
      </c>
      <c r="C18" s="62">
        <v>47</v>
      </c>
      <c r="D18" s="54">
        <f t="shared" si="24"/>
        <v>87.037037037037038</v>
      </c>
      <c r="E18" s="48">
        <v>23</v>
      </c>
      <c r="F18" s="54">
        <f t="shared" si="25"/>
        <v>48.936170212765958</v>
      </c>
      <c r="G18" s="48">
        <v>17</v>
      </c>
      <c r="H18" s="54">
        <f t="shared" si="26"/>
        <v>36.170212765957444</v>
      </c>
      <c r="I18" s="48">
        <v>7</v>
      </c>
      <c r="J18" s="54">
        <f t="shared" si="27"/>
        <v>14.893617021276595</v>
      </c>
      <c r="K18" s="48"/>
      <c r="L18" s="54"/>
      <c r="M18" s="70">
        <f t="shared" si="28"/>
        <v>100</v>
      </c>
      <c r="N18" s="2">
        <f t="shared" si="29"/>
        <v>85.106382978723403</v>
      </c>
      <c r="O18" s="2">
        <f t="shared" si="30"/>
        <v>4.3404255319148932</v>
      </c>
      <c r="P18" s="2">
        <f t="shared" si="31"/>
        <v>77.446808510638292</v>
      </c>
    </row>
    <row r="19" spans="1:16" ht="15.75" x14ac:dyDescent="0.25">
      <c r="A19" s="19" t="s">
        <v>68</v>
      </c>
      <c r="B19" s="9">
        <v>28</v>
      </c>
      <c r="C19" s="62">
        <v>26</v>
      </c>
      <c r="D19" s="54">
        <f t="shared" si="24"/>
        <v>92.857142857142861</v>
      </c>
      <c r="E19" s="48">
        <v>2</v>
      </c>
      <c r="F19" s="54">
        <f t="shared" si="25"/>
        <v>7.6923076923076925</v>
      </c>
      <c r="G19" s="48">
        <v>17</v>
      </c>
      <c r="H19" s="54">
        <f t="shared" si="26"/>
        <v>65.384615384615387</v>
      </c>
      <c r="I19" s="48">
        <v>6</v>
      </c>
      <c r="J19" s="54">
        <f t="shared" si="27"/>
        <v>23.076923076923077</v>
      </c>
      <c r="K19" s="48">
        <v>1</v>
      </c>
      <c r="L19" s="54">
        <f t="shared" si="32"/>
        <v>3.8461538461538463</v>
      </c>
      <c r="M19" s="70">
        <f t="shared" si="28"/>
        <v>96.15384615384616</v>
      </c>
      <c r="N19" s="2">
        <f t="shared" si="29"/>
        <v>73.07692307692308</v>
      </c>
      <c r="O19" s="2">
        <f t="shared" si="30"/>
        <v>3.7692307692307692</v>
      </c>
      <c r="P19" s="2">
        <f t="shared" si="31"/>
        <v>58.46153846153846</v>
      </c>
    </row>
    <row r="20" spans="1:16" ht="15.75" x14ac:dyDescent="0.25">
      <c r="A20" s="19" t="s">
        <v>69</v>
      </c>
      <c r="B20" s="9">
        <v>23</v>
      </c>
      <c r="C20" s="62">
        <v>22</v>
      </c>
      <c r="D20" s="54">
        <f t="shared" si="24"/>
        <v>95.652173913043484</v>
      </c>
      <c r="E20" s="48">
        <v>4</v>
      </c>
      <c r="F20" s="54">
        <f t="shared" si="25"/>
        <v>18.181818181818183</v>
      </c>
      <c r="G20" s="48">
        <v>9</v>
      </c>
      <c r="H20" s="54">
        <f t="shared" si="26"/>
        <v>40.909090909090907</v>
      </c>
      <c r="I20" s="48">
        <v>8</v>
      </c>
      <c r="J20" s="54">
        <f t="shared" si="27"/>
        <v>36.363636363636367</v>
      </c>
      <c r="K20" s="48">
        <v>1</v>
      </c>
      <c r="L20" s="54">
        <f t="shared" si="32"/>
        <v>4.5454545454545459</v>
      </c>
      <c r="M20" s="70">
        <f t="shared" si="28"/>
        <v>95.454545454545453</v>
      </c>
      <c r="N20" s="2">
        <f t="shared" si="29"/>
        <v>59.090909090909093</v>
      </c>
      <c r="O20" s="2">
        <f t="shared" si="30"/>
        <v>3.7272727272727271</v>
      </c>
      <c r="P20" s="2">
        <f t="shared" si="31"/>
        <v>58.18181818181818</v>
      </c>
    </row>
    <row r="21" spans="1:16" ht="15.75" x14ac:dyDescent="0.25">
      <c r="A21" s="19" t="s">
        <v>70</v>
      </c>
      <c r="B21" s="9">
        <v>23</v>
      </c>
      <c r="C21" s="62"/>
      <c r="D21" s="10"/>
      <c r="E21" s="9"/>
      <c r="F21" s="10"/>
      <c r="G21" s="9"/>
      <c r="H21" s="10"/>
      <c r="I21" s="9"/>
      <c r="J21" s="10"/>
      <c r="K21" s="9"/>
      <c r="L21" s="10"/>
      <c r="M21" s="71"/>
      <c r="N21" s="2"/>
      <c r="O21" s="2"/>
      <c r="P21" s="72"/>
    </row>
    <row r="22" spans="1:16" ht="31.5" x14ac:dyDescent="0.25">
      <c r="A22" s="19" t="s">
        <v>71</v>
      </c>
      <c r="B22" s="9">
        <v>26</v>
      </c>
      <c r="C22" s="62">
        <v>23</v>
      </c>
      <c r="D22" s="54">
        <f t="shared" ref="D22:D24" si="33">C22*100/B22</f>
        <v>88.461538461538467</v>
      </c>
      <c r="E22" s="48">
        <v>7</v>
      </c>
      <c r="F22" s="54">
        <f t="shared" ref="F22:F25" si="34">E22*100/C22</f>
        <v>30.434782608695652</v>
      </c>
      <c r="G22" s="48">
        <v>12</v>
      </c>
      <c r="H22" s="54">
        <f t="shared" ref="H22:H25" si="35">G22*100/C22</f>
        <v>52.173913043478258</v>
      </c>
      <c r="I22" s="48">
        <v>4</v>
      </c>
      <c r="J22" s="54">
        <f t="shared" ref="J22:J25" si="36">I22*100/C22</f>
        <v>17.391304347826086</v>
      </c>
      <c r="K22" s="48"/>
      <c r="L22" s="54"/>
      <c r="M22" s="70">
        <f t="shared" ref="M22:M25" si="37">(E22+G22+I22)*100/C22</f>
        <v>100</v>
      </c>
      <c r="N22" s="2">
        <f t="shared" ref="N22:N25" si="38">(E22+G22)*100/C22</f>
        <v>82.608695652173907</v>
      </c>
      <c r="O22" s="2">
        <f t="shared" ref="O22:O25" si="39">(E22*5+G22*4+I22*3+K22*2)/C22</f>
        <v>4.1304347826086953</v>
      </c>
      <c r="P22" s="2">
        <f t="shared" ref="P22:P25" si="40">(E22*100+G22*64+I22*36+K22*16)/C22</f>
        <v>70.086956521739125</v>
      </c>
    </row>
    <row r="23" spans="1:16" ht="15.75" x14ac:dyDescent="0.25">
      <c r="A23" s="21" t="s">
        <v>72</v>
      </c>
      <c r="B23" s="11">
        <v>28</v>
      </c>
      <c r="C23" s="63">
        <v>23</v>
      </c>
      <c r="D23" s="54">
        <f t="shared" si="33"/>
        <v>82.142857142857139</v>
      </c>
      <c r="E23" s="48">
        <v>9</v>
      </c>
      <c r="F23" s="54">
        <f t="shared" si="34"/>
        <v>39.130434782608695</v>
      </c>
      <c r="G23" s="48">
        <v>10</v>
      </c>
      <c r="H23" s="54">
        <f t="shared" si="35"/>
        <v>43.478260869565219</v>
      </c>
      <c r="I23" s="48">
        <v>4</v>
      </c>
      <c r="J23" s="54">
        <f t="shared" si="36"/>
        <v>17.391304347826086</v>
      </c>
      <c r="K23" s="48"/>
      <c r="L23" s="54"/>
      <c r="M23" s="70">
        <f t="shared" si="37"/>
        <v>100</v>
      </c>
      <c r="N23" s="2">
        <f t="shared" si="38"/>
        <v>82.608695652173907</v>
      </c>
      <c r="O23" s="2">
        <f t="shared" si="39"/>
        <v>4.2173913043478262</v>
      </c>
      <c r="P23" s="2">
        <f t="shared" si="40"/>
        <v>73.217391304347828</v>
      </c>
    </row>
    <row r="24" spans="1:16" ht="34.5" customHeight="1" thickBot="1" x14ac:dyDescent="0.3">
      <c r="A24" s="60" t="s">
        <v>100</v>
      </c>
      <c r="B24" s="11">
        <v>84</v>
      </c>
      <c r="C24" s="63">
        <v>64</v>
      </c>
      <c r="D24" s="57">
        <f t="shared" si="33"/>
        <v>76.19047619047619</v>
      </c>
      <c r="E24" s="58">
        <v>49</v>
      </c>
      <c r="F24" s="57">
        <f t="shared" si="34"/>
        <v>76.5625</v>
      </c>
      <c r="G24" s="58">
        <v>10</v>
      </c>
      <c r="H24" s="57">
        <f t="shared" si="35"/>
        <v>15.625</v>
      </c>
      <c r="I24" s="58">
        <v>5</v>
      </c>
      <c r="J24" s="57">
        <f t="shared" si="36"/>
        <v>7.8125</v>
      </c>
      <c r="K24" s="58"/>
      <c r="L24" s="57"/>
      <c r="M24" s="73">
        <f t="shared" si="37"/>
        <v>100</v>
      </c>
      <c r="N24" s="74">
        <f t="shared" si="38"/>
        <v>92.1875</v>
      </c>
      <c r="O24" s="74">
        <f t="shared" si="39"/>
        <v>4.6875</v>
      </c>
      <c r="P24" s="74">
        <f t="shared" si="40"/>
        <v>89.375</v>
      </c>
    </row>
    <row r="25" spans="1:16" ht="16.5" thickBot="1" x14ac:dyDescent="0.3">
      <c r="A25" s="12" t="s">
        <v>9</v>
      </c>
      <c r="B25" s="13">
        <f>SUM(B9:B24)</f>
        <v>658</v>
      </c>
      <c r="C25" s="61">
        <f>SUM(C9:C24)</f>
        <v>518</v>
      </c>
      <c r="D25" s="65">
        <f>C25*100/B25</f>
        <v>78.723404255319153</v>
      </c>
      <c r="E25" s="13">
        <f>SUM(E9:E24)</f>
        <v>219</v>
      </c>
      <c r="F25" s="49">
        <f t="shared" si="34"/>
        <v>42.277992277992276</v>
      </c>
      <c r="G25" s="13">
        <f>SUM(G9:G24)</f>
        <v>195</v>
      </c>
      <c r="H25" s="49">
        <f t="shared" si="35"/>
        <v>37.644787644787648</v>
      </c>
      <c r="I25" s="13">
        <f>SUM(I9:I24)</f>
        <v>99</v>
      </c>
      <c r="J25" s="49">
        <f t="shared" si="36"/>
        <v>19.111969111969113</v>
      </c>
      <c r="K25" s="13">
        <f>SUM(K9:K24)</f>
        <v>5</v>
      </c>
      <c r="L25" s="49">
        <f t="shared" ref="L25" si="41">K25*100/C25</f>
        <v>0.96525096525096521</v>
      </c>
      <c r="M25" s="77">
        <f t="shared" si="37"/>
        <v>99.034749034749041</v>
      </c>
      <c r="N25" s="78">
        <f t="shared" si="38"/>
        <v>79.922779922779924</v>
      </c>
      <c r="O25" s="78">
        <f t="shared" si="39"/>
        <v>4.2123552123552122</v>
      </c>
      <c r="P25" s="79">
        <f t="shared" si="40"/>
        <v>73.405405405405403</v>
      </c>
    </row>
    <row r="26" spans="1:16" ht="15.75" x14ac:dyDescent="0.25">
      <c r="A26" s="27" t="s">
        <v>14</v>
      </c>
      <c r="B26" s="28"/>
      <c r="C26" s="28"/>
      <c r="D26" s="29"/>
      <c r="E26" s="28"/>
      <c r="F26" s="30"/>
      <c r="G26" s="28"/>
      <c r="H26" s="30"/>
      <c r="I26" s="28"/>
      <c r="J26" s="30"/>
      <c r="K26" s="28"/>
      <c r="L26" s="30"/>
      <c r="M26" s="75"/>
      <c r="N26" s="31"/>
      <c r="O26" s="31"/>
      <c r="P26" s="76"/>
    </row>
    <row r="27" spans="1:16" ht="31.5" x14ac:dyDescent="0.25">
      <c r="A27" s="19" t="s">
        <v>73</v>
      </c>
      <c r="B27" s="11">
        <v>39</v>
      </c>
      <c r="C27" s="63">
        <v>35</v>
      </c>
      <c r="D27" s="54">
        <f t="shared" ref="D27" si="42">C27*100/B27</f>
        <v>89.743589743589737</v>
      </c>
      <c r="E27" s="48">
        <v>15</v>
      </c>
      <c r="F27" s="54">
        <f t="shared" ref="F27" si="43">E27*100/C27</f>
        <v>42.857142857142854</v>
      </c>
      <c r="G27" s="48">
        <v>15</v>
      </c>
      <c r="H27" s="54">
        <f t="shared" ref="H27" si="44">G27*100/C27</f>
        <v>42.857142857142854</v>
      </c>
      <c r="I27" s="48">
        <v>4</v>
      </c>
      <c r="J27" s="54">
        <f t="shared" ref="J27" si="45">I27*100/C27</f>
        <v>11.428571428571429</v>
      </c>
      <c r="K27" s="48">
        <v>1</v>
      </c>
      <c r="L27" s="54">
        <f t="shared" ref="L27" si="46">K27*100/C27</f>
        <v>2.8571428571428572</v>
      </c>
      <c r="M27" s="70">
        <f t="shared" ref="M27" si="47">(E27+G27+I27)*100/C27</f>
        <v>97.142857142857139</v>
      </c>
      <c r="N27" s="2">
        <f t="shared" ref="N27" si="48">(E27+G27)*100/C27</f>
        <v>85.714285714285708</v>
      </c>
      <c r="O27" s="2">
        <f t="shared" ref="O27" si="49">(E27*5+G27*4+I27*3+K27*2)/C27</f>
        <v>4.2571428571428571</v>
      </c>
      <c r="P27" s="2">
        <f t="shared" ref="P27" si="50">(E27*100+G27*64+I27*36+K27*16)/C27</f>
        <v>74.857142857142861</v>
      </c>
    </row>
    <row r="28" spans="1:16" ht="16.5" thickBot="1" x14ac:dyDescent="0.3">
      <c r="A28" s="21" t="s">
        <v>74</v>
      </c>
      <c r="B28" s="11">
        <v>11</v>
      </c>
      <c r="C28" s="63">
        <v>10</v>
      </c>
      <c r="D28" s="54">
        <f t="shared" ref="D28" si="51">C28*100/B28</f>
        <v>90.909090909090907</v>
      </c>
      <c r="E28" s="48">
        <v>5</v>
      </c>
      <c r="F28" s="54">
        <f t="shared" ref="F28:F29" si="52">E28*100/C28</f>
        <v>50</v>
      </c>
      <c r="G28" s="48">
        <v>5</v>
      </c>
      <c r="H28" s="54">
        <f t="shared" ref="H28:H29" si="53">G28*100/C28</f>
        <v>50</v>
      </c>
      <c r="I28" s="48">
        <v>0</v>
      </c>
      <c r="J28" s="54">
        <f t="shared" ref="J28:J29" si="54">I28*100/C28</f>
        <v>0</v>
      </c>
      <c r="K28" s="48"/>
      <c r="L28" s="54"/>
      <c r="M28" s="70">
        <f t="shared" ref="M28:M29" si="55">(E28+G28+I28)*100/C28</f>
        <v>100</v>
      </c>
      <c r="N28" s="2">
        <f t="shared" ref="N28:N29" si="56">(E28+G28)*100/C28</f>
        <v>100</v>
      </c>
      <c r="O28" s="2">
        <f t="shared" ref="O28:O29" si="57">(E28*5+G28*4+I28*3+K28*2)/C28</f>
        <v>4.5</v>
      </c>
      <c r="P28" s="2">
        <f t="shared" ref="P28:P29" si="58">(E28*100+G28*64+I28*36+K28*16)/C28</f>
        <v>82</v>
      </c>
    </row>
    <row r="29" spans="1:16" ht="16.5" thickBot="1" x14ac:dyDescent="0.3">
      <c r="A29" s="12" t="s">
        <v>9</v>
      </c>
      <c r="B29" s="13">
        <v>50</v>
      </c>
      <c r="C29" s="61">
        <v>45</v>
      </c>
      <c r="D29" s="65">
        <f>C29*100/B29</f>
        <v>90</v>
      </c>
      <c r="E29" s="13">
        <v>20</v>
      </c>
      <c r="F29" s="49">
        <f t="shared" si="52"/>
        <v>44.444444444444443</v>
      </c>
      <c r="G29" s="13">
        <v>20</v>
      </c>
      <c r="H29" s="49">
        <f t="shared" si="53"/>
        <v>44.444444444444443</v>
      </c>
      <c r="I29" s="13">
        <v>4</v>
      </c>
      <c r="J29" s="49">
        <f t="shared" si="54"/>
        <v>8.8888888888888893</v>
      </c>
      <c r="K29" s="13">
        <v>1</v>
      </c>
      <c r="L29" s="49">
        <f t="shared" ref="L29" si="59">K29*100/C29</f>
        <v>2.2222222222222223</v>
      </c>
      <c r="M29" s="77">
        <f t="shared" si="55"/>
        <v>97.777777777777771</v>
      </c>
      <c r="N29" s="78">
        <f t="shared" si="56"/>
        <v>88.888888888888886</v>
      </c>
      <c r="O29" s="78">
        <f t="shared" si="57"/>
        <v>4.3111111111111109</v>
      </c>
      <c r="P29" s="79">
        <f t="shared" si="58"/>
        <v>76.444444444444443</v>
      </c>
    </row>
    <row r="30" spans="1:16" ht="15.75" x14ac:dyDescent="0.25">
      <c r="A30" s="32" t="s">
        <v>12</v>
      </c>
      <c r="B30" s="18"/>
      <c r="C30" s="18"/>
      <c r="D30" s="18"/>
      <c r="E30" s="18"/>
      <c r="F30" s="18"/>
      <c r="G30" s="64"/>
      <c r="H30" s="18"/>
      <c r="I30" s="18"/>
      <c r="J30" s="18"/>
      <c r="K30" s="18"/>
      <c r="L30" s="18"/>
      <c r="M30" s="80"/>
      <c r="N30" s="81"/>
      <c r="O30" s="81"/>
      <c r="P30" s="81"/>
    </row>
    <row r="31" spans="1:16" ht="15.75" x14ac:dyDescent="0.25">
      <c r="A31" s="14" t="s">
        <v>75</v>
      </c>
      <c r="B31" s="11">
        <v>23</v>
      </c>
      <c r="C31" s="63">
        <v>22</v>
      </c>
      <c r="D31" s="54">
        <f t="shared" ref="D31:D40" si="60">C31*100/B31</f>
        <v>95.652173913043484</v>
      </c>
      <c r="E31" s="48">
        <v>11</v>
      </c>
      <c r="F31" s="54">
        <f t="shared" ref="F31:F39" si="61">E31*100/C31</f>
        <v>50</v>
      </c>
      <c r="G31" s="48">
        <v>11</v>
      </c>
      <c r="H31" s="54">
        <f t="shared" ref="H31:H40" si="62">G31*100/C31</f>
        <v>50</v>
      </c>
      <c r="I31" s="48">
        <v>0</v>
      </c>
      <c r="J31" s="54">
        <f t="shared" ref="J31:J40" si="63">I31*100/C31</f>
        <v>0</v>
      </c>
      <c r="K31" s="48"/>
      <c r="L31" s="54"/>
      <c r="M31" s="70">
        <f t="shared" ref="M31:M40" si="64">(E31+G31+I31)*100/C31</f>
        <v>100</v>
      </c>
      <c r="N31" s="2">
        <f t="shared" ref="N31:N40" si="65">(E31+G31)*100/C31</f>
        <v>100</v>
      </c>
      <c r="O31" s="2">
        <f t="shared" ref="O31:O40" si="66">(E31*5+G31*4+I31*3+K31*2)/C31</f>
        <v>4.5</v>
      </c>
      <c r="P31" s="2">
        <f t="shared" ref="P31:P40" si="67">(E31*100+G31*64+I31*36+K31*16)/C31</f>
        <v>82</v>
      </c>
    </row>
    <row r="32" spans="1:16" ht="15.75" x14ac:dyDescent="0.25">
      <c r="A32" s="14" t="s">
        <v>76</v>
      </c>
      <c r="B32" s="11">
        <v>63</v>
      </c>
      <c r="C32" s="63">
        <v>48</v>
      </c>
      <c r="D32" s="54">
        <f t="shared" si="60"/>
        <v>76.19047619047619</v>
      </c>
      <c r="E32" s="48">
        <v>19</v>
      </c>
      <c r="F32" s="54">
        <f t="shared" si="61"/>
        <v>39.583333333333336</v>
      </c>
      <c r="G32" s="48">
        <v>22</v>
      </c>
      <c r="H32" s="54">
        <f t="shared" si="62"/>
        <v>45.833333333333336</v>
      </c>
      <c r="I32" s="48">
        <v>7</v>
      </c>
      <c r="J32" s="54">
        <f t="shared" si="63"/>
        <v>14.583333333333334</v>
      </c>
      <c r="K32" s="48"/>
      <c r="L32" s="54"/>
      <c r="M32" s="70">
        <f t="shared" si="64"/>
        <v>100</v>
      </c>
      <c r="N32" s="2">
        <f t="shared" si="65"/>
        <v>85.416666666666671</v>
      </c>
      <c r="O32" s="2">
        <f t="shared" si="66"/>
        <v>4.25</v>
      </c>
      <c r="P32" s="2">
        <f t="shared" si="67"/>
        <v>74.166666666666671</v>
      </c>
    </row>
    <row r="33" spans="1:16" ht="31.5" x14ac:dyDescent="0.25">
      <c r="A33" s="22" t="s">
        <v>77</v>
      </c>
      <c r="B33" s="11">
        <v>10</v>
      </c>
      <c r="C33" s="63">
        <v>8</v>
      </c>
      <c r="D33" s="54">
        <f t="shared" si="60"/>
        <v>80</v>
      </c>
      <c r="E33" s="48">
        <v>2</v>
      </c>
      <c r="F33" s="54">
        <f t="shared" si="61"/>
        <v>25</v>
      </c>
      <c r="G33" s="48">
        <v>4</v>
      </c>
      <c r="H33" s="54">
        <f t="shared" si="62"/>
        <v>50</v>
      </c>
      <c r="I33" s="48">
        <v>2</v>
      </c>
      <c r="J33" s="54">
        <f t="shared" si="63"/>
        <v>25</v>
      </c>
      <c r="K33" s="48"/>
      <c r="L33" s="54"/>
      <c r="M33" s="70">
        <f t="shared" si="64"/>
        <v>100</v>
      </c>
      <c r="N33" s="2">
        <f t="shared" si="65"/>
        <v>75</v>
      </c>
      <c r="O33" s="2">
        <f t="shared" si="66"/>
        <v>4</v>
      </c>
      <c r="P33" s="2">
        <f t="shared" si="67"/>
        <v>66</v>
      </c>
    </row>
    <row r="34" spans="1:16" ht="15.75" x14ac:dyDescent="0.25">
      <c r="A34" s="14" t="s">
        <v>78</v>
      </c>
      <c r="B34" s="11">
        <v>36</v>
      </c>
      <c r="C34" s="63">
        <v>30</v>
      </c>
      <c r="D34" s="54">
        <f t="shared" si="60"/>
        <v>83.333333333333329</v>
      </c>
      <c r="E34" s="48">
        <v>6</v>
      </c>
      <c r="F34" s="54">
        <f t="shared" si="61"/>
        <v>20</v>
      </c>
      <c r="G34" s="48">
        <v>12</v>
      </c>
      <c r="H34" s="54">
        <f t="shared" si="62"/>
        <v>40</v>
      </c>
      <c r="I34" s="48">
        <v>12</v>
      </c>
      <c r="J34" s="54">
        <f t="shared" si="63"/>
        <v>40</v>
      </c>
      <c r="K34" s="48"/>
      <c r="L34" s="54"/>
      <c r="M34" s="70">
        <f t="shared" si="64"/>
        <v>100</v>
      </c>
      <c r="N34" s="2">
        <f t="shared" si="65"/>
        <v>60</v>
      </c>
      <c r="O34" s="2">
        <f t="shared" si="66"/>
        <v>3.8</v>
      </c>
      <c r="P34" s="2">
        <f t="shared" si="67"/>
        <v>60</v>
      </c>
    </row>
    <row r="35" spans="1:16" ht="15.75" x14ac:dyDescent="0.25">
      <c r="A35" s="14" t="s">
        <v>80</v>
      </c>
      <c r="B35" s="11">
        <v>7</v>
      </c>
      <c r="C35" s="63">
        <v>4</v>
      </c>
      <c r="D35" s="54">
        <f t="shared" si="60"/>
        <v>57.142857142857146</v>
      </c>
      <c r="E35" s="48">
        <v>0</v>
      </c>
      <c r="F35" s="54">
        <f t="shared" si="61"/>
        <v>0</v>
      </c>
      <c r="G35" s="48">
        <v>1</v>
      </c>
      <c r="H35" s="54">
        <f t="shared" si="62"/>
        <v>25</v>
      </c>
      <c r="I35" s="48">
        <v>3</v>
      </c>
      <c r="J35" s="54">
        <f t="shared" si="63"/>
        <v>75</v>
      </c>
      <c r="K35" s="48"/>
      <c r="L35" s="54"/>
      <c r="M35" s="70">
        <f t="shared" si="64"/>
        <v>100</v>
      </c>
      <c r="N35" s="2">
        <f t="shared" si="65"/>
        <v>25</v>
      </c>
      <c r="O35" s="2">
        <f t="shared" si="66"/>
        <v>3.25</v>
      </c>
      <c r="P35" s="2">
        <f t="shared" si="67"/>
        <v>43</v>
      </c>
    </row>
    <row r="36" spans="1:16" ht="15.75" x14ac:dyDescent="0.25">
      <c r="A36" s="14" t="s">
        <v>79</v>
      </c>
      <c r="B36" s="11">
        <v>26</v>
      </c>
      <c r="C36" s="63">
        <v>24</v>
      </c>
      <c r="D36" s="54">
        <f t="shared" si="60"/>
        <v>92.307692307692307</v>
      </c>
      <c r="E36" s="48">
        <v>4</v>
      </c>
      <c r="F36" s="54">
        <f t="shared" si="61"/>
        <v>16.666666666666668</v>
      </c>
      <c r="G36" s="48">
        <v>14</v>
      </c>
      <c r="H36" s="54">
        <f t="shared" si="62"/>
        <v>58.333333333333336</v>
      </c>
      <c r="I36" s="48">
        <v>6</v>
      </c>
      <c r="J36" s="54">
        <f t="shared" si="63"/>
        <v>25</v>
      </c>
      <c r="K36" s="48"/>
      <c r="L36" s="54"/>
      <c r="M36" s="70">
        <f t="shared" si="64"/>
        <v>100</v>
      </c>
      <c r="N36" s="2">
        <f t="shared" si="65"/>
        <v>75</v>
      </c>
      <c r="O36" s="2">
        <f t="shared" si="66"/>
        <v>3.9166666666666665</v>
      </c>
      <c r="P36" s="2">
        <f t="shared" si="67"/>
        <v>63</v>
      </c>
    </row>
    <row r="37" spans="1:16" ht="15.75" x14ac:dyDescent="0.25">
      <c r="A37" s="14" t="s">
        <v>81</v>
      </c>
      <c r="B37" s="11">
        <v>32</v>
      </c>
      <c r="C37" s="63">
        <v>27</v>
      </c>
      <c r="D37" s="54">
        <f t="shared" si="60"/>
        <v>84.375</v>
      </c>
      <c r="E37" s="48">
        <v>12</v>
      </c>
      <c r="F37" s="54">
        <f t="shared" si="61"/>
        <v>44.444444444444443</v>
      </c>
      <c r="G37" s="48">
        <v>12</v>
      </c>
      <c r="H37" s="54">
        <f t="shared" si="62"/>
        <v>44.444444444444443</v>
      </c>
      <c r="I37" s="48">
        <v>3</v>
      </c>
      <c r="J37" s="54">
        <f t="shared" si="63"/>
        <v>11.111111111111111</v>
      </c>
      <c r="K37" s="48"/>
      <c r="L37" s="54"/>
      <c r="M37" s="70">
        <f t="shared" si="64"/>
        <v>100</v>
      </c>
      <c r="N37" s="2">
        <f t="shared" si="65"/>
        <v>88.888888888888886</v>
      </c>
      <c r="O37" s="2">
        <f t="shared" si="66"/>
        <v>4.333333333333333</v>
      </c>
      <c r="P37" s="2">
        <f t="shared" si="67"/>
        <v>76.888888888888886</v>
      </c>
    </row>
    <row r="38" spans="1:16" ht="15.75" x14ac:dyDescent="0.25">
      <c r="A38" s="14" t="s">
        <v>82</v>
      </c>
      <c r="B38" s="11">
        <v>26</v>
      </c>
      <c r="C38" s="63">
        <v>25</v>
      </c>
      <c r="D38" s="54">
        <f t="shared" si="60"/>
        <v>96.15384615384616</v>
      </c>
      <c r="E38" s="48">
        <v>1</v>
      </c>
      <c r="F38" s="54">
        <f t="shared" si="61"/>
        <v>4</v>
      </c>
      <c r="G38" s="48">
        <v>12</v>
      </c>
      <c r="H38" s="54">
        <f t="shared" si="62"/>
        <v>48</v>
      </c>
      <c r="I38" s="48">
        <v>10</v>
      </c>
      <c r="J38" s="54">
        <f t="shared" si="63"/>
        <v>40</v>
      </c>
      <c r="K38" s="48">
        <v>2</v>
      </c>
      <c r="L38" s="54">
        <f t="shared" ref="L38:L40" si="68">K38*100/C38</f>
        <v>8</v>
      </c>
      <c r="M38" s="70">
        <f t="shared" si="64"/>
        <v>92</v>
      </c>
      <c r="N38" s="2">
        <f t="shared" si="65"/>
        <v>52</v>
      </c>
      <c r="O38" s="2">
        <f t="shared" si="66"/>
        <v>3.48</v>
      </c>
      <c r="P38" s="2">
        <f t="shared" si="67"/>
        <v>50.4</v>
      </c>
    </row>
    <row r="39" spans="1:16" ht="15.75" x14ac:dyDescent="0.25">
      <c r="A39" s="14" t="s">
        <v>83</v>
      </c>
      <c r="B39" s="11">
        <v>24</v>
      </c>
      <c r="C39" s="63">
        <v>23</v>
      </c>
      <c r="D39" s="54">
        <f t="shared" si="60"/>
        <v>95.833333333333329</v>
      </c>
      <c r="E39" s="48">
        <v>10</v>
      </c>
      <c r="F39" s="54">
        <f t="shared" si="61"/>
        <v>43.478260869565219</v>
      </c>
      <c r="G39" s="48">
        <v>9</v>
      </c>
      <c r="H39" s="54">
        <f t="shared" si="62"/>
        <v>39.130434782608695</v>
      </c>
      <c r="I39" s="48">
        <v>4</v>
      </c>
      <c r="J39" s="54">
        <f t="shared" si="63"/>
        <v>17.391304347826086</v>
      </c>
      <c r="K39" s="48"/>
      <c r="L39" s="54"/>
      <c r="M39" s="70">
        <f t="shared" si="64"/>
        <v>100</v>
      </c>
      <c r="N39" s="2">
        <f t="shared" si="65"/>
        <v>82.608695652173907</v>
      </c>
      <c r="O39" s="2">
        <f t="shared" si="66"/>
        <v>4.2608695652173916</v>
      </c>
      <c r="P39" s="2">
        <f t="shared" si="67"/>
        <v>74.782608695652172</v>
      </c>
    </row>
    <row r="40" spans="1:16" ht="15.75" x14ac:dyDescent="0.25">
      <c r="A40" s="14" t="s">
        <v>84</v>
      </c>
      <c r="B40" s="11">
        <v>11</v>
      </c>
      <c r="C40" s="63">
        <v>9</v>
      </c>
      <c r="D40" s="54">
        <f t="shared" si="60"/>
        <v>81.818181818181813</v>
      </c>
      <c r="E40" s="48"/>
      <c r="F40" s="54"/>
      <c r="G40" s="48">
        <v>1</v>
      </c>
      <c r="H40" s="54">
        <f t="shared" si="62"/>
        <v>11.111111111111111</v>
      </c>
      <c r="I40" s="48">
        <v>7</v>
      </c>
      <c r="J40" s="54">
        <f t="shared" si="63"/>
        <v>77.777777777777771</v>
      </c>
      <c r="K40" s="48">
        <v>1</v>
      </c>
      <c r="L40" s="54">
        <f t="shared" si="68"/>
        <v>11.111111111111111</v>
      </c>
      <c r="M40" s="70">
        <f t="shared" si="64"/>
        <v>88.888888888888886</v>
      </c>
      <c r="N40" s="2">
        <f t="shared" si="65"/>
        <v>11.111111111111111</v>
      </c>
      <c r="O40" s="2">
        <f t="shared" si="66"/>
        <v>3</v>
      </c>
      <c r="P40" s="2">
        <f t="shared" si="67"/>
        <v>36.888888888888886</v>
      </c>
    </row>
    <row r="41" spans="1:16" ht="15.75" x14ac:dyDescent="0.25">
      <c r="A41" s="14" t="s">
        <v>85</v>
      </c>
      <c r="B41" s="11">
        <v>18</v>
      </c>
      <c r="C41" s="63">
        <v>18</v>
      </c>
      <c r="D41" s="54">
        <f t="shared" ref="D41:D42" si="69">C41*100/B41</f>
        <v>100</v>
      </c>
      <c r="E41" s="48">
        <v>6</v>
      </c>
      <c r="F41" s="54">
        <f t="shared" ref="F41:F43" si="70">E41*100/C41</f>
        <v>33.333333333333336</v>
      </c>
      <c r="G41" s="48">
        <v>8</v>
      </c>
      <c r="H41" s="54">
        <f t="shared" ref="H41:H43" si="71">G41*100/C41</f>
        <v>44.444444444444443</v>
      </c>
      <c r="I41" s="48">
        <v>4</v>
      </c>
      <c r="J41" s="54">
        <f t="shared" ref="J41:J43" si="72">I41*100/C41</f>
        <v>22.222222222222221</v>
      </c>
      <c r="K41" s="48"/>
      <c r="L41" s="54"/>
      <c r="M41" s="70">
        <f t="shared" ref="M41:M43" si="73">(E41+G41+I41)*100/C41</f>
        <v>100</v>
      </c>
      <c r="N41" s="2">
        <f t="shared" ref="N41:N43" si="74">(E41+G41)*100/C41</f>
        <v>77.777777777777771</v>
      </c>
      <c r="O41" s="2">
        <f t="shared" ref="O41:O43" si="75">(E41*5+G41*4+I41*3+K41*2)/C41</f>
        <v>4.1111111111111107</v>
      </c>
      <c r="P41" s="2">
        <f t="shared" ref="P41:P43" si="76">(E41*100+G41*64+I41*36+K41*16)/C41</f>
        <v>69.777777777777771</v>
      </c>
    </row>
    <row r="42" spans="1:16" ht="32.25" thickBot="1" x14ac:dyDescent="0.3">
      <c r="A42" s="23" t="s">
        <v>86</v>
      </c>
      <c r="B42" s="11">
        <v>66</v>
      </c>
      <c r="C42" s="63">
        <v>64</v>
      </c>
      <c r="D42" s="54">
        <f t="shared" si="69"/>
        <v>96.969696969696969</v>
      </c>
      <c r="E42" s="48">
        <v>40</v>
      </c>
      <c r="F42" s="54">
        <f t="shared" si="70"/>
        <v>62.5</v>
      </c>
      <c r="G42" s="48">
        <v>23</v>
      </c>
      <c r="H42" s="54">
        <f t="shared" si="71"/>
        <v>35.9375</v>
      </c>
      <c r="I42" s="48">
        <v>1</v>
      </c>
      <c r="J42" s="54">
        <f t="shared" si="72"/>
        <v>1.5625</v>
      </c>
      <c r="K42" s="48"/>
      <c r="L42" s="54"/>
      <c r="M42" s="70">
        <f t="shared" si="73"/>
        <v>100</v>
      </c>
      <c r="N42" s="2">
        <f t="shared" si="74"/>
        <v>98.4375</v>
      </c>
      <c r="O42" s="2">
        <f t="shared" si="75"/>
        <v>4.609375</v>
      </c>
      <c r="P42" s="2">
        <f t="shared" si="76"/>
        <v>86.0625</v>
      </c>
    </row>
    <row r="43" spans="1:16" ht="16.5" thickBot="1" x14ac:dyDescent="0.3">
      <c r="A43" s="12" t="s">
        <v>9</v>
      </c>
      <c r="B43" s="13">
        <v>342</v>
      </c>
      <c r="C43" s="61">
        <v>302</v>
      </c>
      <c r="D43" s="65">
        <f>C43*100/B43</f>
        <v>88.304093567251456</v>
      </c>
      <c r="E43" s="13">
        <v>111</v>
      </c>
      <c r="F43" s="49">
        <f t="shared" si="70"/>
        <v>36.754966887417218</v>
      </c>
      <c r="G43" s="13">
        <v>129</v>
      </c>
      <c r="H43" s="49">
        <f t="shared" si="71"/>
        <v>42.715231788079471</v>
      </c>
      <c r="I43" s="13">
        <v>59</v>
      </c>
      <c r="J43" s="49">
        <f t="shared" si="72"/>
        <v>19.536423841059602</v>
      </c>
      <c r="K43" s="13">
        <v>3</v>
      </c>
      <c r="L43" s="49">
        <f t="shared" ref="L43" si="77">K43*100/C43</f>
        <v>0.99337748344370858</v>
      </c>
      <c r="M43" s="77">
        <f t="shared" si="73"/>
        <v>99.006622516556291</v>
      </c>
      <c r="N43" s="78">
        <f t="shared" si="74"/>
        <v>79.47019867549669</v>
      </c>
      <c r="O43" s="78">
        <f t="shared" si="75"/>
        <v>4.1523178807947021</v>
      </c>
      <c r="P43" s="79">
        <f t="shared" si="76"/>
        <v>71.284768211920536</v>
      </c>
    </row>
    <row r="44" spans="1:16" ht="15.75" x14ac:dyDescent="0.25">
      <c r="A44" s="33" t="s">
        <v>31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80"/>
      <c r="N44" s="81"/>
      <c r="O44" s="81"/>
      <c r="P44" s="81"/>
    </row>
    <row r="45" spans="1:16" ht="15.75" x14ac:dyDescent="0.25">
      <c r="A45" s="14" t="s">
        <v>15</v>
      </c>
      <c r="B45" s="11">
        <v>25</v>
      </c>
      <c r="C45" s="63">
        <v>22</v>
      </c>
      <c r="D45" s="54">
        <f t="shared" ref="D45:D58" si="78">C45*100/B45</f>
        <v>88</v>
      </c>
      <c r="E45" s="48">
        <v>7</v>
      </c>
      <c r="F45" s="54">
        <f t="shared" ref="F45:F57" si="79">E45*100/C45</f>
        <v>31.818181818181817</v>
      </c>
      <c r="G45" s="48">
        <v>8</v>
      </c>
      <c r="H45" s="54">
        <f t="shared" ref="H45:H58" si="80">G45*100/C45</f>
        <v>36.363636363636367</v>
      </c>
      <c r="I45" s="48">
        <v>7</v>
      </c>
      <c r="J45" s="54">
        <f t="shared" ref="J45:J58" si="81">I45*100/C45</f>
        <v>31.818181818181817</v>
      </c>
      <c r="K45" s="48"/>
      <c r="L45" s="54"/>
      <c r="M45" s="70">
        <f t="shared" ref="M45:M58" si="82">(E45+G45+I45)*100/C45</f>
        <v>100</v>
      </c>
      <c r="N45" s="2">
        <f t="shared" ref="N45:N58" si="83">(E45+G45)*100/C45</f>
        <v>68.181818181818187</v>
      </c>
      <c r="O45" s="2">
        <f t="shared" ref="O45:O58" si="84">(E45*5+G45*4+I45*3+K45*2)/C45</f>
        <v>4</v>
      </c>
      <c r="P45" s="2">
        <f t="shared" ref="P45:P58" si="85">(E45*100+G45*64+I45*36+K45*16)/C45</f>
        <v>66.545454545454547</v>
      </c>
    </row>
    <row r="46" spans="1:16" ht="15.75" x14ac:dyDescent="0.25">
      <c r="A46" s="14" t="s">
        <v>16</v>
      </c>
      <c r="B46" s="11">
        <v>9</v>
      </c>
      <c r="C46" s="63">
        <v>8</v>
      </c>
      <c r="D46" s="54">
        <f t="shared" si="78"/>
        <v>88.888888888888886</v>
      </c>
      <c r="E46" s="48">
        <v>3</v>
      </c>
      <c r="F46" s="54">
        <f t="shared" si="79"/>
        <v>37.5</v>
      </c>
      <c r="G46" s="48">
        <v>1</v>
      </c>
      <c r="H46" s="54">
        <f t="shared" si="80"/>
        <v>12.5</v>
      </c>
      <c r="I46" s="48">
        <v>4</v>
      </c>
      <c r="J46" s="54">
        <f t="shared" si="81"/>
        <v>50</v>
      </c>
      <c r="K46" s="48"/>
      <c r="L46" s="54"/>
      <c r="M46" s="70">
        <f t="shared" si="82"/>
        <v>100</v>
      </c>
      <c r="N46" s="2">
        <f t="shared" si="83"/>
        <v>50</v>
      </c>
      <c r="O46" s="2">
        <f t="shared" si="84"/>
        <v>3.875</v>
      </c>
      <c r="P46" s="2">
        <f t="shared" si="85"/>
        <v>63.5</v>
      </c>
    </row>
    <row r="47" spans="1:16" ht="15.75" x14ac:dyDescent="0.25">
      <c r="A47" s="14" t="s">
        <v>17</v>
      </c>
      <c r="B47" s="11">
        <v>12</v>
      </c>
      <c r="C47" s="63">
        <v>10</v>
      </c>
      <c r="D47" s="54">
        <f t="shared" si="78"/>
        <v>83.333333333333329</v>
      </c>
      <c r="E47" s="48">
        <v>5</v>
      </c>
      <c r="F47" s="54">
        <f t="shared" si="79"/>
        <v>50</v>
      </c>
      <c r="G47" s="48"/>
      <c r="H47" s="54"/>
      <c r="I47" s="48">
        <v>5</v>
      </c>
      <c r="J47" s="54">
        <f t="shared" si="81"/>
        <v>50</v>
      </c>
      <c r="K47" s="48"/>
      <c r="L47" s="54"/>
      <c r="M47" s="70">
        <f t="shared" si="82"/>
        <v>100</v>
      </c>
      <c r="N47" s="2">
        <f t="shared" si="83"/>
        <v>50</v>
      </c>
      <c r="O47" s="2">
        <f t="shared" si="84"/>
        <v>4</v>
      </c>
      <c r="P47" s="2">
        <f t="shared" si="85"/>
        <v>68</v>
      </c>
    </row>
    <row r="48" spans="1:16" ht="15.75" x14ac:dyDescent="0.25">
      <c r="A48" s="14" t="s">
        <v>18</v>
      </c>
      <c r="B48" s="11">
        <v>16</v>
      </c>
      <c r="C48" s="63">
        <v>16</v>
      </c>
      <c r="D48" s="54">
        <f t="shared" si="78"/>
        <v>100</v>
      </c>
      <c r="E48" s="48">
        <v>2</v>
      </c>
      <c r="F48" s="54">
        <f t="shared" si="79"/>
        <v>12.5</v>
      </c>
      <c r="G48" s="48">
        <v>3</v>
      </c>
      <c r="H48" s="54">
        <f t="shared" si="80"/>
        <v>18.75</v>
      </c>
      <c r="I48" s="48">
        <v>9</v>
      </c>
      <c r="J48" s="54">
        <f t="shared" si="81"/>
        <v>56.25</v>
      </c>
      <c r="K48" s="48">
        <v>2</v>
      </c>
      <c r="L48" s="54">
        <f t="shared" ref="L48:L57" si="86">K48*100/C48</f>
        <v>12.5</v>
      </c>
      <c r="M48" s="70">
        <f t="shared" si="82"/>
        <v>87.5</v>
      </c>
      <c r="N48" s="2">
        <f t="shared" si="83"/>
        <v>31.25</v>
      </c>
      <c r="O48" s="2">
        <f t="shared" si="84"/>
        <v>3.3125</v>
      </c>
      <c r="P48" s="2">
        <f t="shared" si="85"/>
        <v>46.75</v>
      </c>
    </row>
    <row r="49" spans="1:16" ht="15.75" x14ac:dyDescent="0.25">
      <c r="A49" s="14" t="s">
        <v>19</v>
      </c>
      <c r="B49" s="11">
        <v>15</v>
      </c>
      <c r="C49" s="63">
        <v>15</v>
      </c>
      <c r="D49" s="54">
        <f t="shared" si="78"/>
        <v>100</v>
      </c>
      <c r="E49" s="48">
        <v>3</v>
      </c>
      <c r="F49" s="54">
        <f t="shared" si="79"/>
        <v>20</v>
      </c>
      <c r="G49" s="48">
        <v>5</v>
      </c>
      <c r="H49" s="54">
        <f t="shared" si="80"/>
        <v>33.333333333333336</v>
      </c>
      <c r="I49" s="48">
        <v>7</v>
      </c>
      <c r="J49" s="54">
        <f t="shared" si="81"/>
        <v>46.666666666666664</v>
      </c>
      <c r="K49" s="48"/>
      <c r="L49" s="54"/>
      <c r="M49" s="70">
        <f t="shared" si="82"/>
        <v>100</v>
      </c>
      <c r="N49" s="2">
        <f t="shared" si="83"/>
        <v>53.333333333333336</v>
      </c>
      <c r="O49" s="2">
        <f t="shared" si="84"/>
        <v>3.7333333333333334</v>
      </c>
      <c r="P49" s="2">
        <f t="shared" si="85"/>
        <v>58.133333333333333</v>
      </c>
    </row>
    <row r="50" spans="1:16" ht="15.75" x14ac:dyDescent="0.25">
      <c r="A50" s="14" t="s">
        <v>20</v>
      </c>
      <c r="B50" s="11">
        <v>17</v>
      </c>
      <c r="C50" s="63">
        <v>16</v>
      </c>
      <c r="D50" s="54">
        <f t="shared" si="78"/>
        <v>94.117647058823536</v>
      </c>
      <c r="E50" s="48">
        <v>3</v>
      </c>
      <c r="F50" s="54">
        <f t="shared" si="79"/>
        <v>18.75</v>
      </c>
      <c r="G50" s="48">
        <v>8</v>
      </c>
      <c r="H50" s="54">
        <f t="shared" si="80"/>
        <v>50</v>
      </c>
      <c r="I50" s="48">
        <v>5</v>
      </c>
      <c r="J50" s="54">
        <f t="shared" si="81"/>
        <v>31.25</v>
      </c>
      <c r="K50" s="48"/>
      <c r="L50" s="54"/>
      <c r="M50" s="70">
        <f t="shared" si="82"/>
        <v>100</v>
      </c>
      <c r="N50" s="2">
        <f t="shared" si="83"/>
        <v>68.75</v>
      </c>
      <c r="O50" s="2">
        <f t="shared" si="84"/>
        <v>3.875</v>
      </c>
      <c r="P50" s="2">
        <f t="shared" si="85"/>
        <v>62</v>
      </c>
    </row>
    <row r="51" spans="1:16" ht="15.75" x14ac:dyDescent="0.25">
      <c r="A51" s="14" t="s">
        <v>21</v>
      </c>
      <c r="B51" s="11">
        <v>7</v>
      </c>
      <c r="C51" s="63">
        <v>6</v>
      </c>
      <c r="D51" s="54">
        <f t="shared" si="78"/>
        <v>85.714285714285708</v>
      </c>
      <c r="E51" s="48">
        <v>1</v>
      </c>
      <c r="F51" s="54">
        <f t="shared" si="79"/>
        <v>16.666666666666668</v>
      </c>
      <c r="G51" s="48">
        <v>1</v>
      </c>
      <c r="H51" s="54">
        <f t="shared" si="80"/>
        <v>16.666666666666668</v>
      </c>
      <c r="I51" s="48">
        <v>4</v>
      </c>
      <c r="J51" s="54">
        <f t="shared" si="81"/>
        <v>66.666666666666671</v>
      </c>
      <c r="K51" s="48"/>
      <c r="L51" s="54"/>
      <c r="M51" s="70">
        <f t="shared" si="82"/>
        <v>100</v>
      </c>
      <c r="N51" s="2">
        <f t="shared" si="83"/>
        <v>33.333333333333336</v>
      </c>
      <c r="O51" s="2">
        <f t="shared" si="84"/>
        <v>3.5</v>
      </c>
      <c r="P51" s="2">
        <f t="shared" si="85"/>
        <v>51.333333333333336</v>
      </c>
    </row>
    <row r="52" spans="1:16" ht="15.75" x14ac:dyDescent="0.25">
      <c r="A52" s="14" t="s">
        <v>22</v>
      </c>
      <c r="B52" s="11">
        <v>17</v>
      </c>
      <c r="C52" s="63">
        <v>17</v>
      </c>
      <c r="D52" s="54">
        <f t="shared" si="78"/>
        <v>100</v>
      </c>
      <c r="E52" s="48">
        <v>3</v>
      </c>
      <c r="F52" s="54">
        <f t="shared" si="79"/>
        <v>17.647058823529413</v>
      </c>
      <c r="G52" s="48">
        <v>3</v>
      </c>
      <c r="H52" s="54">
        <f t="shared" si="80"/>
        <v>17.647058823529413</v>
      </c>
      <c r="I52" s="48">
        <v>10</v>
      </c>
      <c r="J52" s="54">
        <f t="shared" si="81"/>
        <v>58.823529411764703</v>
      </c>
      <c r="K52" s="48">
        <v>1</v>
      </c>
      <c r="L52" s="54">
        <f t="shared" si="86"/>
        <v>5.882352941176471</v>
      </c>
      <c r="M52" s="70">
        <f t="shared" si="82"/>
        <v>94.117647058823536</v>
      </c>
      <c r="N52" s="2">
        <f t="shared" si="83"/>
        <v>35.294117647058826</v>
      </c>
      <c r="O52" s="2">
        <f t="shared" si="84"/>
        <v>3.4705882352941178</v>
      </c>
      <c r="P52" s="2">
        <f t="shared" si="85"/>
        <v>51.058823529411768</v>
      </c>
    </row>
    <row r="53" spans="1:16" ht="15.75" x14ac:dyDescent="0.25">
      <c r="A53" s="8" t="s">
        <v>102</v>
      </c>
      <c r="B53" s="11">
        <v>6</v>
      </c>
      <c r="C53" s="63">
        <v>6</v>
      </c>
      <c r="D53" s="54">
        <f t="shared" si="78"/>
        <v>100</v>
      </c>
      <c r="E53" s="48">
        <v>2</v>
      </c>
      <c r="F53" s="54">
        <f t="shared" si="79"/>
        <v>33.333333333333336</v>
      </c>
      <c r="G53" s="48">
        <v>3</v>
      </c>
      <c r="H53" s="54">
        <f t="shared" si="80"/>
        <v>50</v>
      </c>
      <c r="I53" s="48">
        <v>1</v>
      </c>
      <c r="J53" s="54">
        <f t="shared" si="81"/>
        <v>16.666666666666668</v>
      </c>
      <c r="K53" s="48"/>
      <c r="L53" s="54"/>
      <c r="M53" s="70">
        <f t="shared" si="82"/>
        <v>100</v>
      </c>
      <c r="N53" s="2">
        <f t="shared" si="83"/>
        <v>83.333333333333329</v>
      </c>
      <c r="O53" s="2">
        <f t="shared" si="84"/>
        <v>4.166666666666667</v>
      </c>
      <c r="P53" s="2">
        <f t="shared" si="85"/>
        <v>71.333333333333329</v>
      </c>
    </row>
    <row r="54" spans="1:16" ht="15.75" x14ac:dyDescent="0.25">
      <c r="A54" s="14" t="s">
        <v>23</v>
      </c>
      <c r="B54" s="11">
        <v>14</v>
      </c>
      <c r="C54" s="63">
        <v>14</v>
      </c>
      <c r="D54" s="54">
        <f t="shared" si="78"/>
        <v>100</v>
      </c>
      <c r="E54" s="48">
        <v>1</v>
      </c>
      <c r="F54" s="54">
        <f t="shared" si="79"/>
        <v>7.1428571428571432</v>
      </c>
      <c r="G54" s="48">
        <v>10</v>
      </c>
      <c r="H54" s="54">
        <f t="shared" si="80"/>
        <v>71.428571428571431</v>
      </c>
      <c r="I54" s="48">
        <v>3</v>
      </c>
      <c r="J54" s="54">
        <f t="shared" si="81"/>
        <v>21.428571428571427</v>
      </c>
      <c r="K54" s="48"/>
      <c r="L54" s="54"/>
      <c r="M54" s="70">
        <f t="shared" si="82"/>
        <v>100</v>
      </c>
      <c r="N54" s="2">
        <f t="shared" si="83"/>
        <v>78.571428571428569</v>
      </c>
      <c r="O54" s="2">
        <f t="shared" si="84"/>
        <v>3.8571428571428572</v>
      </c>
      <c r="P54" s="2">
        <f t="shared" si="85"/>
        <v>60.571428571428569</v>
      </c>
    </row>
    <row r="55" spans="1:16" ht="15.75" x14ac:dyDescent="0.25">
      <c r="A55" s="14" t="s">
        <v>24</v>
      </c>
      <c r="B55" s="11">
        <v>22</v>
      </c>
      <c r="C55" s="63">
        <v>19</v>
      </c>
      <c r="D55" s="54">
        <f t="shared" si="78"/>
        <v>86.36363636363636</v>
      </c>
      <c r="E55" s="48">
        <v>3</v>
      </c>
      <c r="F55" s="54">
        <f t="shared" si="79"/>
        <v>15.789473684210526</v>
      </c>
      <c r="G55" s="48">
        <v>7</v>
      </c>
      <c r="H55" s="54">
        <f t="shared" si="80"/>
        <v>36.842105263157897</v>
      </c>
      <c r="I55" s="48">
        <v>8</v>
      </c>
      <c r="J55" s="54">
        <f t="shared" si="81"/>
        <v>42.10526315789474</v>
      </c>
      <c r="K55" s="48">
        <v>1</v>
      </c>
      <c r="L55" s="54">
        <f t="shared" si="86"/>
        <v>5.2631578947368425</v>
      </c>
      <c r="M55" s="70">
        <f t="shared" si="82"/>
        <v>94.736842105263165</v>
      </c>
      <c r="N55" s="2">
        <f t="shared" si="83"/>
        <v>52.631578947368418</v>
      </c>
      <c r="O55" s="2">
        <f t="shared" si="84"/>
        <v>3.6315789473684212</v>
      </c>
      <c r="P55" s="2">
        <f t="shared" si="85"/>
        <v>55.368421052631582</v>
      </c>
    </row>
    <row r="56" spans="1:16" ht="15.75" x14ac:dyDescent="0.25">
      <c r="A56" s="14" t="s">
        <v>25</v>
      </c>
      <c r="B56" s="11">
        <v>18</v>
      </c>
      <c r="C56" s="63">
        <v>16</v>
      </c>
      <c r="D56" s="54">
        <f t="shared" si="78"/>
        <v>88.888888888888886</v>
      </c>
      <c r="E56" s="48">
        <v>7</v>
      </c>
      <c r="F56" s="54">
        <f t="shared" si="79"/>
        <v>43.75</v>
      </c>
      <c r="G56" s="48">
        <v>7</v>
      </c>
      <c r="H56" s="54">
        <f t="shared" si="80"/>
        <v>43.75</v>
      </c>
      <c r="I56" s="48">
        <v>2</v>
      </c>
      <c r="J56" s="54">
        <f t="shared" si="81"/>
        <v>12.5</v>
      </c>
      <c r="K56" s="48"/>
      <c r="L56" s="54"/>
      <c r="M56" s="70">
        <f t="shared" si="82"/>
        <v>100</v>
      </c>
      <c r="N56" s="2">
        <f t="shared" si="83"/>
        <v>87.5</v>
      </c>
      <c r="O56" s="2">
        <f t="shared" si="84"/>
        <v>4.3125</v>
      </c>
      <c r="P56" s="2">
        <f t="shared" si="85"/>
        <v>76.25</v>
      </c>
    </row>
    <row r="57" spans="1:16" ht="15.75" x14ac:dyDescent="0.25">
      <c r="A57" s="14" t="s">
        <v>26</v>
      </c>
      <c r="B57" s="11">
        <v>9</v>
      </c>
      <c r="C57" s="63">
        <v>9</v>
      </c>
      <c r="D57" s="54">
        <f t="shared" si="78"/>
        <v>100</v>
      </c>
      <c r="E57" s="48">
        <v>2</v>
      </c>
      <c r="F57" s="54">
        <f t="shared" si="79"/>
        <v>22.222222222222221</v>
      </c>
      <c r="G57" s="48">
        <v>2</v>
      </c>
      <c r="H57" s="54">
        <f t="shared" si="80"/>
        <v>22.222222222222221</v>
      </c>
      <c r="I57" s="48">
        <v>4</v>
      </c>
      <c r="J57" s="54">
        <f t="shared" si="81"/>
        <v>44.444444444444443</v>
      </c>
      <c r="K57" s="48">
        <v>1</v>
      </c>
      <c r="L57" s="54">
        <f t="shared" si="86"/>
        <v>11.111111111111111</v>
      </c>
      <c r="M57" s="70">
        <f t="shared" si="82"/>
        <v>88.888888888888886</v>
      </c>
      <c r="N57" s="2">
        <f t="shared" si="83"/>
        <v>44.444444444444443</v>
      </c>
      <c r="O57" s="2">
        <f t="shared" si="84"/>
        <v>3.5555555555555554</v>
      </c>
      <c r="P57" s="2">
        <f t="shared" si="85"/>
        <v>54.222222222222221</v>
      </c>
    </row>
    <row r="58" spans="1:16" ht="15.75" x14ac:dyDescent="0.25">
      <c r="A58" s="14" t="s">
        <v>28</v>
      </c>
      <c r="B58" s="11">
        <v>4</v>
      </c>
      <c r="C58" s="63">
        <v>4</v>
      </c>
      <c r="D58" s="54">
        <f t="shared" si="78"/>
        <v>100</v>
      </c>
      <c r="E58" s="48"/>
      <c r="F58" s="54"/>
      <c r="G58" s="48">
        <v>2</v>
      </c>
      <c r="H58" s="54">
        <f t="shared" si="80"/>
        <v>50</v>
      </c>
      <c r="I58" s="48">
        <v>2</v>
      </c>
      <c r="J58" s="54">
        <f t="shared" si="81"/>
        <v>50</v>
      </c>
      <c r="K58" s="48"/>
      <c r="L58" s="54"/>
      <c r="M58" s="70">
        <f t="shared" si="82"/>
        <v>100</v>
      </c>
      <c r="N58" s="2">
        <f t="shared" si="83"/>
        <v>50</v>
      </c>
      <c r="O58" s="2">
        <f t="shared" si="84"/>
        <v>3.5</v>
      </c>
      <c r="P58" s="2">
        <f t="shared" si="85"/>
        <v>50</v>
      </c>
    </row>
    <row r="59" spans="1:16" ht="15.75" x14ac:dyDescent="0.25">
      <c r="A59" s="14" t="s">
        <v>29</v>
      </c>
      <c r="B59" s="11">
        <v>7</v>
      </c>
      <c r="C59" s="63">
        <v>7</v>
      </c>
      <c r="D59" s="54">
        <f t="shared" ref="D59:D60" si="87">C59*100/B59</f>
        <v>100</v>
      </c>
      <c r="E59" s="48">
        <v>2</v>
      </c>
      <c r="F59" s="54">
        <f t="shared" ref="F59:F61" si="88">E59*100/C59</f>
        <v>28.571428571428573</v>
      </c>
      <c r="G59" s="48">
        <v>2</v>
      </c>
      <c r="H59" s="54">
        <f t="shared" ref="H59:H61" si="89">G59*100/C59</f>
        <v>28.571428571428573</v>
      </c>
      <c r="I59" s="48">
        <v>3</v>
      </c>
      <c r="J59" s="54">
        <f t="shared" ref="J59:J61" si="90">I59*100/C59</f>
        <v>42.857142857142854</v>
      </c>
      <c r="K59" s="48"/>
      <c r="L59" s="54"/>
      <c r="M59" s="70">
        <f t="shared" ref="M59:M61" si="91">(E59+G59+I59)*100/C59</f>
        <v>100</v>
      </c>
      <c r="N59" s="2">
        <f t="shared" ref="N59:N61" si="92">(E59+G59)*100/C59</f>
        <v>57.142857142857146</v>
      </c>
      <c r="O59" s="2">
        <f t="shared" ref="O59:O61" si="93">(E59*5+G59*4+I59*3+K59*2)/C59</f>
        <v>3.8571428571428572</v>
      </c>
      <c r="P59" s="2">
        <f t="shared" ref="P59:P61" si="94">(E59*100+G59*64+I59*36+K59*16)/C59</f>
        <v>62.285714285714285</v>
      </c>
    </row>
    <row r="60" spans="1:16" ht="16.5" thickBot="1" x14ac:dyDescent="0.3">
      <c r="A60" s="66" t="s">
        <v>30</v>
      </c>
      <c r="B60" s="11">
        <v>3</v>
      </c>
      <c r="C60" s="63">
        <v>3</v>
      </c>
      <c r="D60" s="54">
        <f t="shared" si="87"/>
        <v>100</v>
      </c>
      <c r="E60" s="48">
        <v>1</v>
      </c>
      <c r="F60" s="54">
        <f t="shared" si="88"/>
        <v>33.333333333333336</v>
      </c>
      <c r="G60" s="48">
        <v>0</v>
      </c>
      <c r="H60" s="54">
        <f t="shared" si="89"/>
        <v>0</v>
      </c>
      <c r="I60" s="48">
        <v>1</v>
      </c>
      <c r="J60" s="54">
        <f t="shared" si="90"/>
        <v>33.333333333333336</v>
      </c>
      <c r="K60" s="48">
        <v>1</v>
      </c>
      <c r="L60" s="54">
        <f t="shared" ref="L60:L61" si="95">K60*100/C60</f>
        <v>33.333333333333336</v>
      </c>
      <c r="M60" s="70">
        <f t="shared" si="91"/>
        <v>66.666666666666671</v>
      </c>
      <c r="N60" s="2">
        <f t="shared" si="92"/>
        <v>33.333333333333336</v>
      </c>
      <c r="O60" s="2">
        <f t="shared" si="93"/>
        <v>3.3333333333333335</v>
      </c>
      <c r="P60" s="2">
        <f t="shared" si="94"/>
        <v>50.666666666666664</v>
      </c>
    </row>
    <row r="61" spans="1:16" ht="16.5" thickBot="1" x14ac:dyDescent="0.3">
      <c r="A61" s="12" t="s">
        <v>9</v>
      </c>
      <c r="B61" s="13">
        <f>SUM(B45:B60)</f>
        <v>201</v>
      </c>
      <c r="C61" s="61">
        <f>SUM(C45:C60)</f>
        <v>188</v>
      </c>
      <c r="D61" s="65">
        <f>C61*100/B61</f>
        <v>93.53233830845771</v>
      </c>
      <c r="E61" s="13">
        <v>45</v>
      </c>
      <c r="F61" s="49">
        <f t="shared" si="88"/>
        <v>23.936170212765958</v>
      </c>
      <c r="G61" s="13">
        <f>SUM(G45:G60)</f>
        <v>62</v>
      </c>
      <c r="H61" s="49">
        <f t="shared" si="89"/>
        <v>32.978723404255319</v>
      </c>
      <c r="I61" s="13">
        <v>75</v>
      </c>
      <c r="J61" s="49">
        <f t="shared" si="90"/>
        <v>39.893617021276597</v>
      </c>
      <c r="K61" s="13">
        <f>SUM(K45:K60)</f>
        <v>6</v>
      </c>
      <c r="L61" s="49">
        <f t="shared" si="95"/>
        <v>3.1914893617021276</v>
      </c>
      <c r="M61" s="77">
        <f t="shared" si="91"/>
        <v>96.808510638297875</v>
      </c>
      <c r="N61" s="78">
        <f t="shared" si="92"/>
        <v>56.914893617021278</v>
      </c>
      <c r="O61" s="78">
        <f t="shared" si="93"/>
        <v>3.7765957446808511</v>
      </c>
      <c r="P61" s="79">
        <f t="shared" si="94"/>
        <v>59.914893617021278</v>
      </c>
    </row>
    <row r="62" spans="1:16" ht="15.75" x14ac:dyDescent="0.25">
      <c r="A62" s="17" t="s">
        <v>32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80"/>
      <c r="N62" s="81"/>
      <c r="O62" s="81"/>
      <c r="P62" s="81"/>
    </row>
    <row r="63" spans="1:16" ht="31.5" x14ac:dyDescent="0.25">
      <c r="A63" s="15" t="s">
        <v>87</v>
      </c>
      <c r="B63" s="9">
        <v>4</v>
      </c>
      <c r="C63" s="63">
        <v>3</v>
      </c>
      <c r="D63" s="54">
        <f t="shared" ref="D63:D69" si="96">C63*100/B63</f>
        <v>75</v>
      </c>
      <c r="E63" s="48"/>
      <c r="F63" s="54"/>
      <c r="G63" s="48">
        <v>2</v>
      </c>
      <c r="H63" s="54">
        <f t="shared" ref="H63:H70" si="97">G63*100/C63</f>
        <v>66.666666666666671</v>
      </c>
      <c r="I63" s="48">
        <v>1</v>
      </c>
      <c r="J63" s="54">
        <f t="shared" ref="J63:J70" si="98">I63*100/C63</f>
        <v>33.333333333333336</v>
      </c>
      <c r="K63" s="48"/>
      <c r="L63" s="54"/>
      <c r="M63" s="70">
        <f t="shared" ref="M63:M70" si="99">(E63+G63+I63)*100/C63</f>
        <v>100</v>
      </c>
      <c r="N63" s="2">
        <f t="shared" ref="N63:N70" si="100">(E63+G63)*100/C63</f>
        <v>66.666666666666671</v>
      </c>
      <c r="O63" s="2">
        <f t="shared" ref="O63:O70" si="101">(E63*5+G63*4+I63*3+K63*2)/C63</f>
        <v>3.6666666666666665</v>
      </c>
      <c r="P63" s="2">
        <f t="shared" ref="P63:P70" si="102">(E63*100+G63*64+I63*36+K63*16)/C63</f>
        <v>54.666666666666664</v>
      </c>
    </row>
    <row r="64" spans="1:16" ht="31.5" x14ac:dyDescent="0.25">
      <c r="A64" s="15" t="s">
        <v>88</v>
      </c>
      <c r="B64" s="9">
        <v>40</v>
      </c>
      <c r="C64" s="63">
        <v>34</v>
      </c>
      <c r="D64" s="54">
        <f t="shared" si="96"/>
        <v>85</v>
      </c>
      <c r="E64" s="48">
        <v>13</v>
      </c>
      <c r="F64" s="54">
        <f t="shared" ref="F64:F70" si="103">E64*100/C64</f>
        <v>38.235294117647058</v>
      </c>
      <c r="G64" s="48">
        <v>6</v>
      </c>
      <c r="H64" s="54">
        <f t="shared" si="97"/>
        <v>17.647058823529413</v>
      </c>
      <c r="I64" s="48">
        <v>14</v>
      </c>
      <c r="J64" s="54">
        <f t="shared" si="98"/>
        <v>41.176470588235297</v>
      </c>
      <c r="K64" s="48">
        <v>1</v>
      </c>
      <c r="L64" s="54">
        <f t="shared" ref="L64:L70" si="104">K64*100/C64</f>
        <v>2.9411764705882355</v>
      </c>
      <c r="M64" s="70">
        <f t="shared" si="99"/>
        <v>97.058823529411768</v>
      </c>
      <c r="N64" s="2">
        <f t="shared" si="100"/>
        <v>55.882352941176471</v>
      </c>
      <c r="O64" s="2">
        <f t="shared" si="101"/>
        <v>3.9117647058823528</v>
      </c>
      <c r="P64" s="2">
        <f t="shared" si="102"/>
        <v>64.82352941176471</v>
      </c>
    </row>
    <row r="65" spans="1:16" ht="31.5" x14ac:dyDescent="0.25">
      <c r="A65" s="15" t="s">
        <v>89</v>
      </c>
      <c r="B65" s="9">
        <v>10</v>
      </c>
      <c r="C65" s="63">
        <v>9</v>
      </c>
      <c r="D65" s="54">
        <f t="shared" si="96"/>
        <v>90</v>
      </c>
      <c r="E65" s="48">
        <v>7</v>
      </c>
      <c r="F65" s="54">
        <f t="shared" si="103"/>
        <v>77.777777777777771</v>
      </c>
      <c r="G65" s="48">
        <v>2</v>
      </c>
      <c r="H65" s="54">
        <f t="shared" si="97"/>
        <v>22.222222222222221</v>
      </c>
      <c r="I65" s="48"/>
      <c r="J65" s="54"/>
      <c r="K65" s="48"/>
      <c r="L65" s="54"/>
      <c r="M65" s="70">
        <f t="shared" si="99"/>
        <v>100</v>
      </c>
      <c r="N65" s="2">
        <f t="shared" si="100"/>
        <v>100</v>
      </c>
      <c r="O65" s="2">
        <f t="shared" si="101"/>
        <v>4.7777777777777777</v>
      </c>
      <c r="P65" s="2">
        <f t="shared" si="102"/>
        <v>92</v>
      </c>
    </row>
    <row r="66" spans="1:16" ht="37.9" customHeight="1" x14ac:dyDescent="0.25">
      <c r="A66" s="15" t="s">
        <v>90</v>
      </c>
      <c r="B66" s="9">
        <v>10</v>
      </c>
      <c r="C66" s="63">
        <v>9</v>
      </c>
      <c r="D66" s="54">
        <f t="shared" si="96"/>
        <v>90</v>
      </c>
      <c r="E66" s="48">
        <v>3</v>
      </c>
      <c r="F66" s="54">
        <f t="shared" si="103"/>
        <v>33.333333333333336</v>
      </c>
      <c r="G66" s="48">
        <v>6</v>
      </c>
      <c r="H66" s="54">
        <f t="shared" si="97"/>
        <v>66.666666666666671</v>
      </c>
      <c r="I66" s="48"/>
      <c r="J66" s="54"/>
      <c r="K66" s="48"/>
      <c r="L66" s="54"/>
      <c r="M66" s="70">
        <f t="shared" si="99"/>
        <v>100</v>
      </c>
      <c r="N66" s="2">
        <f t="shared" si="100"/>
        <v>100</v>
      </c>
      <c r="O66" s="2">
        <f t="shared" si="101"/>
        <v>4.333333333333333</v>
      </c>
      <c r="P66" s="2">
        <f t="shared" si="102"/>
        <v>76</v>
      </c>
    </row>
    <row r="67" spans="1:16" ht="37.15" customHeight="1" x14ac:dyDescent="0.25">
      <c r="A67" s="15" t="s">
        <v>91</v>
      </c>
      <c r="B67" s="9">
        <v>13</v>
      </c>
      <c r="C67" s="63">
        <v>13</v>
      </c>
      <c r="D67" s="54">
        <f t="shared" si="96"/>
        <v>100</v>
      </c>
      <c r="E67" s="48">
        <v>2</v>
      </c>
      <c r="F67" s="54">
        <f t="shared" si="103"/>
        <v>15.384615384615385</v>
      </c>
      <c r="G67" s="48">
        <v>8</v>
      </c>
      <c r="H67" s="54">
        <f t="shared" si="97"/>
        <v>61.53846153846154</v>
      </c>
      <c r="I67" s="48">
        <v>3</v>
      </c>
      <c r="J67" s="54">
        <f t="shared" si="98"/>
        <v>23.076923076923077</v>
      </c>
      <c r="K67" s="48"/>
      <c r="L67" s="54"/>
      <c r="M67" s="70">
        <f t="shared" si="99"/>
        <v>100</v>
      </c>
      <c r="N67" s="2">
        <f t="shared" si="100"/>
        <v>76.92307692307692</v>
      </c>
      <c r="O67" s="2">
        <f t="shared" si="101"/>
        <v>3.9230769230769229</v>
      </c>
      <c r="P67" s="2">
        <f t="shared" si="102"/>
        <v>63.07692307692308</v>
      </c>
    </row>
    <row r="68" spans="1:16" ht="31.5" x14ac:dyDescent="0.25">
      <c r="A68" s="15" t="s">
        <v>92</v>
      </c>
      <c r="B68" s="9">
        <v>8</v>
      </c>
      <c r="C68" s="63">
        <v>8</v>
      </c>
      <c r="D68" s="54">
        <f t="shared" si="96"/>
        <v>100</v>
      </c>
      <c r="E68" s="48">
        <v>4</v>
      </c>
      <c r="F68" s="54">
        <f t="shared" si="103"/>
        <v>50</v>
      </c>
      <c r="G68" s="48">
        <v>2</v>
      </c>
      <c r="H68" s="54">
        <f t="shared" si="97"/>
        <v>25</v>
      </c>
      <c r="I68" s="48">
        <v>2</v>
      </c>
      <c r="J68" s="54">
        <f t="shared" si="98"/>
        <v>25</v>
      </c>
      <c r="K68" s="48"/>
      <c r="L68" s="54"/>
      <c r="M68" s="70">
        <f t="shared" si="99"/>
        <v>100</v>
      </c>
      <c r="N68" s="2">
        <f t="shared" si="100"/>
        <v>75</v>
      </c>
      <c r="O68" s="2">
        <f t="shared" si="101"/>
        <v>4.25</v>
      </c>
      <c r="P68" s="2">
        <f t="shared" si="102"/>
        <v>75</v>
      </c>
    </row>
    <row r="69" spans="1:16" ht="32.25" thickBot="1" x14ac:dyDescent="0.3">
      <c r="A69" s="15" t="s">
        <v>93</v>
      </c>
      <c r="B69" s="9">
        <v>8</v>
      </c>
      <c r="C69" s="63">
        <v>8</v>
      </c>
      <c r="D69" s="54">
        <f t="shared" si="96"/>
        <v>100</v>
      </c>
      <c r="E69" s="48">
        <v>1</v>
      </c>
      <c r="F69" s="54">
        <f t="shared" si="103"/>
        <v>12.5</v>
      </c>
      <c r="G69" s="48">
        <v>4</v>
      </c>
      <c r="H69" s="54">
        <f t="shared" si="97"/>
        <v>50</v>
      </c>
      <c r="I69" s="48">
        <v>3</v>
      </c>
      <c r="J69" s="54">
        <f t="shared" si="98"/>
        <v>37.5</v>
      </c>
      <c r="K69" s="48"/>
      <c r="L69" s="54"/>
      <c r="M69" s="70">
        <f t="shared" si="99"/>
        <v>100</v>
      </c>
      <c r="N69" s="2">
        <f t="shared" si="100"/>
        <v>62.5</v>
      </c>
      <c r="O69" s="2">
        <f t="shared" si="101"/>
        <v>3.75</v>
      </c>
      <c r="P69" s="2">
        <f t="shared" si="102"/>
        <v>58</v>
      </c>
    </row>
    <row r="70" spans="1:16" ht="16.5" thickBot="1" x14ac:dyDescent="0.3">
      <c r="A70" s="12" t="s">
        <v>9</v>
      </c>
      <c r="B70" s="13">
        <v>93</v>
      </c>
      <c r="C70" s="61">
        <v>84</v>
      </c>
      <c r="D70" s="65">
        <f>C70*100/B70</f>
        <v>90.322580645161295</v>
      </c>
      <c r="E70" s="13">
        <v>30</v>
      </c>
      <c r="F70" s="49">
        <f t="shared" si="103"/>
        <v>35.714285714285715</v>
      </c>
      <c r="G70" s="13">
        <v>30</v>
      </c>
      <c r="H70" s="49">
        <f t="shared" si="97"/>
        <v>35.714285714285715</v>
      </c>
      <c r="I70" s="13">
        <v>23</v>
      </c>
      <c r="J70" s="49">
        <f t="shared" si="98"/>
        <v>27.38095238095238</v>
      </c>
      <c r="K70" s="13">
        <v>1</v>
      </c>
      <c r="L70" s="49">
        <f t="shared" si="104"/>
        <v>1.1904761904761905</v>
      </c>
      <c r="M70" s="77">
        <f t="shared" si="99"/>
        <v>98.80952380952381</v>
      </c>
      <c r="N70" s="78">
        <f t="shared" si="100"/>
        <v>71.428571428571431</v>
      </c>
      <c r="O70" s="78">
        <f t="shared" si="101"/>
        <v>4.0595238095238093</v>
      </c>
      <c r="P70" s="79">
        <f t="shared" si="102"/>
        <v>68.61904761904762</v>
      </c>
    </row>
    <row r="71" spans="1:16" ht="15.75" x14ac:dyDescent="0.25">
      <c r="A71" s="36" t="s">
        <v>40</v>
      </c>
      <c r="B71" s="28"/>
      <c r="C71" s="28"/>
      <c r="D71" s="29"/>
      <c r="E71" s="28"/>
      <c r="F71" s="30"/>
      <c r="G71" s="28"/>
      <c r="H71" s="30"/>
      <c r="I71" s="28"/>
      <c r="J71" s="30"/>
      <c r="K71" s="28"/>
      <c r="L71" s="30"/>
      <c r="M71" s="75"/>
      <c r="N71" s="31"/>
      <c r="O71" s="31"/>
      <c r="P71" s="76"/>
    </row>
    <row r="72" spans="1:16" ht="15.75" x14ac:dyDescent="0.25">
      <c r="A72" s="8" t="s">
        <v>33</v>
      </c>
      <c r="B72" s="9">
        <v>20</v>
      </c>
      <c r="C72" s="63">
        <v>18</v>
      </c>
      <c r="D72" s="54">
        <f t="shared" ref="D72:D78" si="105">C72*100/B72</f>
        <v>90</v>
      </c>
      <c r="E72" s="48">
        <v>4</v>
      </c>
      <c r="F72" s="54">
        <f t="shared" ref="F72:F79" si="106">E72*100/C72</f>
        <v>22.222222222222221</v>
      </c>
      <c r="G72" s="48">
        <v>8</v>
      </c>
      <c r="H72" s="54">
        <f t="shared" ref="H72:H79" si="107">G72*100/C72</f>
        <v>44.444444444444443</v>
      </c>
      <c r="I72" s="48">
        <v>6</v>
      </c>
      <c r="J72" s="54">
        <f t="shared" ref="J72:J79" si="108">I72*100/C72</f>
        <v>33.333333333333336</v>
      </c>
      <c r="K72" s="48"/>
      <c r="L72" s="54"/>
      <c r="M72" s="70">
        <f t="shared" ref="M72:M79" si="109">(E72+G72+I72)*100/C72</f>
        <v>100</v>
      </c>
      <c r="N72" s="2">
        <f t="shared" ref="N72:N79" si="110">(E72+G72)*100/C72</f>
        <v>66.666666666666671</v>
      </c>
      <c r="O72" s="2">
        <f t="shared" ref="O72:O79" si="111">(E72*5+G72*4+I72*3+K72*2)/C72</f>
        <v>3.8888888888888888</v>
      </c>
      <c r="P72" s="2">
        <f t="shared" ref="P72:P79" si="112">(E72*100+G72*64+I72*36+K72*16)/C72</f>
        <v>62.666666666666664</v>
      </c>
    </row>
    <row r="73" spans="1:16" ht="15.75" x14ac:dyDescent="0.25">
      <c r="A73" s="8" t="s">
        <v>34</v>
      </c>
      <c r="B73" s="9">
        <v>39</v>
      </c>
      <c r="C73" s="63">
        <v>36</v>
      </c>
      <c r="D73" s="54">
        <f t="shared" si="105"/>
        <v>92.307692307692307</v>
      </c>
      <c r="E73" s="48">
        <v>9</v>
      </c>
      <c r="F73" s="54">
        <f t="shared" si="106"/>
        <v>25</v>
      </c>
      <c r="G73" s="48">
        <v>10</v>
      </c>
      <c r="H73" s="54">
        <f t="shared" si="107"/>
        <v>27.777777777777779</v>
      </c>
      <c r="I73" s="48">
        <v>17</v>
      </c>
      <c r="J73" s="54">
        <f t="shared" si="108"/>
        <v>47.222222222222221</v>
      </c>
      <c r="K73" s="48"/>
      <c r="L73" s="54"/>
      <c r="M73" s="70">
        <f t="shared" si="109"/>
        <v>100</v>
      </c>
      <c r="N73" s="2">
        <f t="shared" si="110"/>
        <v>52.777777777777779</v>
      </c>
      <c r="O73" s="2">
        <f t="shared" si="111"/>
        <v>3.7777777777777777</v>
      </c>
      <c r="P73" s="2">
        <f t="shared" si="112"/>
        <v>59.777777777777779</v>
      </c>
    </row>
    <row r="74" spans="1:16" ht="15.75" x14ac:dyDescent="0.25">
      <c r="A74" s="8" t="s">
        <v>35</v>
      </c>
      <c r="B74" s="9">
        <v>7</v>
      </c>
      <c r="C74" s="63">
        <v>6</v>
      </c>
      <c r="D74" s="54">
        <f t="shared" si="105"/>
        <v>85.714285714285708</v>
      </c>
      <c r="E74" s="48"/>
      <c r="F74" s="54"/>
      <c r="G74" s="48"/>
      <c r="H74" s="54"/>
      <c r="I74" s="48">
        <v>6</v>
      </c>
      <c r="J74" s="54">
        <f t="shared" si="108"/>
        <v>100</v>
      </c>
      <c r="K74" s="48"/>
      <c r="L74" s="54"/>
      <c r="M74" s="70">
        <f t="shared" si="109"/>
        <v>100</v>
      </c>
      <c r="N74" s="2">
        <f t="shared" si="110"/>
        <v>0</v>
      </c>
      <c r="O74" s="2">
        <f t="shared" si="111"/>
        <v>3</v>
      </c>
      <c r="P74" s="2">
        <f t="shared" si="112"/>
        <v>36</v>
      </c>
    </row>
    <row r="75" spans="1:16" ht="15.75" x14ac:dyDescent="0.25">
      <c r="A75" s="8" t="s">
        <v>36</v>
      </c>
      <c r="B75" s="9">
        <v>21</v>
      </c>
      <c r="C75" s="63">
        <v>16</v>
      </c>
      <c r="D75" s="54">
        <f t="shared" si="105"/>
        <v>76.19047619047619</v>
      </c>
      <c r="E75" s="48">
        <v>3</v>
      </c>
      <c r="F75" s="54">
        <f t="shared" si="106"/>
        <v>18.75</v>
      </c>
      <c r="G75" s="48">
        <v>10</v>
      </c>
      <c r="H75" s="54">
        <f t="shared" si="107"/>
        <v>62.5</v>
      </c>
      <c r="I75" s="48">
        <v>2</v>
      </c>
      <c r="J75" s="54">
        <f t="shared" si="108"/>
        <v>12.5</v>
      </c>
      <c r="K75" s="48">
        <v>1</v>
      </c>
      <c r="L75" s="54">
        <f t="shared" ref="L75:L79" si="113">K75*100/C75</f>
        <v>6.25</v>
      </c>
      <c r="M75" s="70">
        <f t="shared" si="109"/>
        <v>93.75</v>
      </c>
      <c r="N75" s="2">
        <f t="shared" si="110"/>
        <v>81.25</v>
      </c>
      <c r="O75" s="2">
        <f t="shared" si="111"/>
        <v>3.9375</v>
      </c>
      <c r="P75" s="2">
        <f t="shared" si="112"/>
        <v>64.25</v>
      </c>
    </row>
    <row r="76" spans="1:16" ht="15.75" x14ac:dyDescent="0.25">
      <c r="A76" s="8" t="s">
        <v>37</v>
      </c>
      <c r="B76" s="9">
        <v>12</v>
      </c>
      <c r="C76" s="63">
        <v>10</v>
      </c>
      <c r="D76" s="54">
        <f t="shared" si="105"/>
        <v>83.333333333333329</v>
      </c>
      <c r="E76" s="48">
        <v>1</v>
      </c>
      <c r="F76" s="54">
        <f t="shared" si="106"/>
        <v>10</v>
      </c>
      <c r="G76" s="48">
        <v>6</v>
      </c>
      <c r="H76" s="54">
        <f t="shared" si="107"/>
        <v>60</v>
      </c>
      <c r="I76" s="48">
        <v>3</v>
      </c>
      <c r="J76" s="54">
        <f t="shared" si="108"/>
        <v>30</v>
      </c>
      <c r="K76" s="48"/>
      <c r="L76" s="54"/>
      <c r="M76" s="70">
        <f t="shared" si="109"/>
        <v>100</v>
      </c>
      <c r="N76" s="2">
        <f t="shared" si="110"/>
        <v>70</v>
      </c>
      <c r="O76" s="2">
        <f t="shared" si="111"/>
        <v>3.8</v>
      </c>
      <c r="P76" s="2">
        <f t="shared" si="112"/>
        <v>59.2</v>
      </c>
    </row>
    <row r="77" spans="1:16" ht="15.75" x14ac:dyDescent="0.25">
      <c r="A77" s="8" t="s">
        <v>38</v>
      </c>
      <c r="B77" s="9">
        <v>9</v>
      </c>
      <c r="C77" s="63">
        <v>9</v>
      </c>
      <c r="D77" s="54">
        <f t="shared" si="105"/>
        <v>100</v>
      </c>
      <c r="E77" s="48"/>
      <c r="F77" s="54"/>
      <c r="G77" s="48">
        <v>3</v>
      </c>
      <c r="H77" s="54">
        <f t="shared" si="107"/>
        <v>33.333333333333336</v>
      </c>
      <c r="I77" s="48">
        <v>6</v>
      </c>
      <c r="J77" s="54">
        <f t="shared" si="108"/>
        <v>66.666666666666671</v>
      </c>
      <c r="K77" s="48"/>
      <c r="L77" s="54"/>
      <c r="M77" s="70">
        <f t="shared" si="109"/>
        <v>100</v>
      </c>
      <c r="N77" s="2">
        <f t="shared" si="110"/>
        <v>33.333333333333336</v>
      </c>
      <c r="O77" s="2">
        <f t="shared" si="111"/>
        <v>3.3333333333333335</v>
      </c>
      <c r="P77" s="2">
        <f t="shared" si="112"/>
        <v>45.333333333333336</v>
      </c>
    </row>
    <row r="78" spans="1:16" ht="16.5" thickBot="1" x14ac:dyDescent="0.3">
      <c r="A78" s="67" t="s">
        <v>39</v>
      </c>
      <c r="B78" s="9">
        <v>5</v>
      </c>
      <c r="C78" s="63">
        <v>5</v>
      </c>
      <c r="D78" s="54">
        <f t="shared" si="105"/>
        <v>100</v>
      </c>
      <c r="E78" s="48">
        <v>2</v>
      </c>
      <c r="F78" s="54">
        <f t="shared" si="106"/>
        <v>40</v>
      </c>
      <c r="G78" s="48">
        <v>1</v>
      </c>
      <c r="H78" s="54">
        <f t="shared" si="107"/>
        <v>20</v>
      </c>
      <c r="I78" s="48">
        <v>2</v>
      </c>
      <c r="J78" s="54">
        <f t="shared" si="108"/>
        <v>40</v>
      </c>
      <c r="K78" s="48"/>
      <c r="L78" s="54"/>
      <c r="M78" s="70">
        <f t="shared" si="109"/>
        <v>100</v>
      </c>
      <c r="N78" s="2">
        <f t="shared" si="110"/>
        <v>60</v>
      </c>
      <c r="O78" s="2">
        <f t="shared" si="111"/>
        <v>4</v>
      </c>
      <c r="P78" s="2">
        <f t="shared" si="112"/>
        <v>67.2</v>
      </c>
    </row>
    <row r="79" spans="1:16" ht="16.5" thickBot="1" x14ac:dyDescent="0.3">
      <c r="A79" s="12" t="s">
        <v>9</v>
      </c>
      <c r="B79" s="13">
        <v>113</v>
      </c>
      <c r="C79" s="61">
        <v>100</v>
      </c>
      <c r="D79" s="65">
        <f>C79*100/B79</f>
        <v>88.495575221238937</v>
      </c>
      <c r="E79" s="13">
        <v>19</v>
      </c>
      <c r="F79" s="49">
        <f t="shared" si="106"/>
        <v>19</v>
      </c>
      <c r="G79" s="13">
        <v>38</v>
      </c>
      <c r="H79" s="49">
        <f t="shared" si="107"/>
        <v>38</v>
      </c>
      <c r="I79" s="13">
        <v>42</v>
      </c>
      <c r="J79" s="49">
        <f t="shared" si="108"/>
        <v>42</v>
      </c>
      <c r="K79" s="13">
        <v>1</v>
      </c>
      <c r="L79" s="49">
        <f t="shared" si="113"/>
        <v>1</v>
      </c>
      <c r="M79" s="77">
        <f t="shared" si="109"/>
        <v>99</v>
      </c>
      <c r="N79" s="78">
        <f t="shared" si="110"/>
        <v>57</v>
      </c>
      <c r="O79" s="78">
        <f t="shared" si="111"/>
        <v>3.75</v>
      </c>
      <c r="P79" s="79">
        <f t="shared" si="112"/>
        <v>58.6</v>
      </c>
    </row>
    <row r="80" spans="1:16" ht="15.75" x14ac:dyDescent="0.25">
      <c r="A80" s="17" t="s">
        <v>46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82"/>
      <c r="N80" s="83"/>
      <c r="O80" s="83"/>
      <c r="P80" s="83"/>
    </row>
    <row r="81" spans="1:16" ht="15.75" x14ac:dyDescent="0.25">
      <c r="A81" s="45" t="s">
        <v>41</v>
      </c>
      <c r="B81" s="48">
        <v>37</v>
      </c>
      <c r="C81" s="48">
        <v>36</v>
      </c>
      <c r="D81" s="54">
        <f t="shared" ref="D81:D91" si="114">C81*100/B81</f>
        <v>97.297297297297291</v>
      </c>
      <c r="E81" s="48">
        <v>22</v>
      </c>
      <c r="F81" s="54">
        <f t="shared" ref="F81:F91" si="115">E81*100/C81</f>
        <v>61.111111111111114</v>
      </c>
      <c r="G81" s="48">
        <v>6</v>
      </c>
      <c r="H81" s="54">
        <f t="shared" ref="H81:H91" si="116">G81*100/C81</f>
        <v>16.666666666666668</v>
      </c>
      <c r="I81" s="48">
        <v>8</v>
      </c>
      <c r="J81" s="54">
        <f t="shared" ref="J81:J91" si="117">I81*100/C81</f>
        <v>22.222222222222221</v>
      </c>
      <c r="K81" s="48"/>
      <c r="L81" s="54"/>
      <c r="M81" s="70">
        <f t="shared" ref="M81:M90" si="118">(E81+G81+I81)*100/C81</f>
        <v>100</v>
      </c>
      <c r="N81" s="2">
        <f t="shared" ref="N81:N90" si="119">(E81+G81)*100/C81</f>
        <v>77.777777777777771</v>
      </c>
      <c r="O81" s="2">
        <f t="shared" ref="O81:O91" si="120">(E81*5+G81*4+I81*3+K81*2)/C81</f>
        <v>4.3888888888888893</v>
      </c>
      <c r="P81" s="2">
        <f t="shared" ref="P81:P91" si="121">(E81*100+G81*64+I81*36+K81*16)/C81</f>
        <v>79.777777777777771</v>
      </c>
    </row>
    <row r="82" spans="1:16" ht="15.75" x14ac:dyDescent="0.25">
      <c r="A82" s="45" t="s">
        <v>94</v>
      </c>
      <c r="B82" s="48">
        <v>18</v>
      </c>
      <c r="C82" s="48">
        <v>13</v>
      </c>
      <c r="D82" s="54">
        <f t="shared" si="114"/>
        <v>72.222222222222229</v>
      </c>
      <c r="E82" s="48">
        <v>4</v>
      </c>
      <c r="F82" s="54">
        <f t="shared" si="115"/>
        <v>30.76923076923077</v>
      </c>
      <c r="G82" s="48">
        <v>8</v>
      </c>
      <c r="H82" s="54">
        <f t="shared" si="116"/>
        <v>61.53846153846154</v>
      </c>
      <c r="I82" s="48">
        <v>1</v>
      </c>
      <c r="J82" s="54">
        <f t="shared" si="117"/>
        <v>7.6923076923076925</v>
      </c>
      <c r="K82" s="48"/>
      <c r="L82" s="54"/>
      <c r="M82" s="70">
        <f t="shared" si="118"/>
        <v>100</v>
      </c>
      <c r="N82" s="2">
        <f t="shared" si="119"/>
        <v>92.307692307692307</v>
      </c>
      <c r="O82" s="2">
        <f t="shared" si="120"/>
        <v>4.2307692307692308</v>
      </c>
      <c r="P82" s="2">
        <f t="shared" si="121"/>
        <v>72.92307692307692</v>
      </c>
    </row>
    <row r="83" spans="1:16" ht="15.75" x14ac:dyDescent="0.25">
      <c r="A83" s="45" t="s">
        <v>95</v>
      </c>
      <c r="B83" s="48">
        <v>23</v>
      </c>
      <c r="C83" s="48">
        <v>19</v>
      </c>
      <c r="D83" s="54">
        <f t="shared" si="114"/>
        <v>82.608695652173907</v>
      </c>
      <c r="E83" s="48">
        <v>3</v>
      </c>
      <c r="F83" s="54">
        <f t="shared" si="115"/>
        <v>15.789473684210526</v>
      </c>
      <c r="G83" s="48">
        <v>12</v>
      </c>
      <c r="H83" s="54">
        <f t="shared" si="116"/>
        <v>63.157894736842103</v>
      </c>
      <c r="I83" s="48">
        <v>4</v>
      </c>
      <c r="J83" s="54">
        <f t="shared" si="117"/>
        <v>21.05263157894737</v>
      </c>
      <c r="K83" s="48"/>
      <c r="L83" s="54"/>
      <c r="M83" s="70">
        <f t="shared" si="118"/>
        <v>100</v>
      </c>
      <c r="N83" s="2">
        <f t="shared" si="119"/>
        <v>78.94736842105263</v>
      </c>
      <c r="O83" s="2">
        <f t="shared" si="120"/>
        <v>3.9473684210526314</v>
      </c>
      <c r="P83" s="2">
        <f t="shared" si="121"/>
        <v>63.789473684210527</v>
      </c>
    </row>
    <row r="84" spans="1:16" ht="15.75" x14ac:dyDescent="0.25">
      <c r="A84" s="45" t="s">
        <v>96</v>
      </c>
      <c r="B84" s="48">
        <v>68</v>
      </c>
      <c r="C84" s="48">
        <v>62</v>
      </c>
      <c r="D84" s="54">
        <f t="shared" si="114"/>
        <v>91.17647058823529</v>
      </c>
      <c r="E84" s="48">
        <v>20</v>
      </c>
      <c r="F84" s="54">
        <f t="shared" si="115"/>
        <v>32.258064516129032</v>
      </c>
      <c r="G84" s="48">
        <v>24</v>
      </c>
      <c r="H84" s="54">
        <f t="shared" si="116"/>
        <v>38.70967741935484</v>
      </c>
      <c r="I84" s="48">
        <v>16</v>
      </c>
      <c r="J84" s="54">
        <f t="shared" si="117"/>
        <v>25.806451612903224</v>
      </c>
      <c r="K84" s="48">
        <v>2</v>
      </c>
      <c r="L84" s="54">
        <f t="shared" ref="L84:L91" si="122">K84*100/C84</f>
        <v>3.225806451612903</v>
      </c>
      <c r="M84" s="70">
        <f t="shared" si="118"/>
        <v>96.774193548387103</v>
      </c>
      <c r="N84" s="2">
        <f t="shared" si="119"/>
        <v>70.967741935483872</v>
      </c>
      <c r="O84" s="2">
        <f t="shared" si="120"/>
        <v>4</v>
      </c>
      <c r="P84" s="2">
        <f t="shared" si="121"/>
        <v>66.838709677419359</v>
      </c>
    </row>
    <row r="85" spans="1:16" ht="15.75" x14ac:dyDescent="0.25">
      <c r="A85" s="45" t="s">
        <v>42</v>
      </c>
      <c r="B85" s="48">
        <v>17</v>
      </c>
      <c r="C85" s="48">
        <v>14</v>
      </c>
      <c r="D85" s="54">
        <f t="shared" si="114"/>
        <v>82.352941176470594</v>
      </c>
      <c r="E85" s="48">
        <v>4</v>
      </c>
      <c r="F85" s="54">
        <f t="shared" si="115"/>
        <v>28.571428571428573</v>
      </c>
      <c r="G85" s="48">
        <v>6</v>
      </c>
      <c r="H85" s="54">
        <f t="shared" si="116"/>
        <v>42.857142857142854</v>
      </c>
      <c r="I85" s="48">
        <v>4</v>
      </c>
      <c r="J85" s="54">
        <f t="shared" si="117"/>
        <v>28.571428571428573</v>
      </c>
      <c r="K85" s="48"/>
      <c r="L85" s="54"/>
      <c r="M85" s="70">
        <f t="shared" si="118"/>
        <v>100</v>
      </c>
      <c r="N85" s="2">
        <f t="shared" si="119"/>
        <v>71.428571428571431</v>
      </c>
      <c r="O85" s="2">
        <f t="shared" si="120"/>
        <v>4</v>
      </c>
      <c r="P85" s="2">
        <f t="shared" si="121"/>
        <v>66.285714285714292</v>
      </c>
    </row>
    <row r="86" spans="1:16" ht="15.75" x14ac:dyDescent="0.25">
      <c r="A86" s="45" t="s">
        <v>97</v>
      </c>
      <c r="B86" s="48">
        <v>37</v>
      </c>
      <c r="C86" s="48">
        <v>29</v>
      </c>
      <c r="D86" s="54">
        <f t="shared" si="114"/>
        <v>78.378378378378372</v>
      </c>
      <c r="E86" s="48">
        <v>9</v>
      </c>
      <c r="F86" s="54">
        <f t="shared" si="115"/>
        <v>31.03448275862069</v>
      </c>
      <c r="G86" s="48">
        <v>12</v>
      </c>
      <c r="H86" s="54">
        <f t="shared" si="116"/>
        <v>41.379310344827587</v>
      </c>
      <c r="I86" s="48">
        <v>8</v>
      </c>
      <c r="J86" s="54">
        <f t="shared" si="117"/>
        <v>27.586206896551722</v>
      </c>
      <c r="K86" s="48"/>
      <c r="L86" s="54"/>
      <c r="M86" s="70">
        <f t="shared" si="118"/>
        <v>100</v>
      </c>
      <c r="N86" s="2">
        <f t="shared" si="119"/>
        <v>72.41379310344827</v>
      </c>
      <c r="O86" s="2">
        <f t="shared" si="120"/>
        <v>4.0344827586206895</v>
      </c>
      <c r="P86" s="2">
        <f t="shared" si="121"/>
        <v>67.448275862068968</v>
      </c>
    </row>
    <row r="87" spans="1:16" ht="15.75" x14ac:dyDescent="0.25">
      <c r="A87" s="45" t="s">
        <v>43</v>
      </c>
      <c r="B87" s="48">
        <v>48</v>
      </c>
      <c r="C87" s="48">
        <v>45</v>
      </c>
      <c r="D87" s="54">
        <f t="shared" si="114"/>
        <v>93.75</v>
      </c>
      <c r="E87" s="48">
        <v>17</v>
      </c>
      <c r="F87" s="54">
        <f t="shared" si="115"/>
        <v>37.777777777777779</v>
      </c>
      <c r="G87" s="48">
        <v>20</v>
      </c>
      <c r="H87" s="54">
        <f t="shared" si="116"/>
        <v>44.444444444444443</v>
      </c>
      <c r="I87" s="48">
        <v>8</v>
      </c>
      <c r="J87" s="54">
        <f t="shared" si="117"/>
        <v>17.777777777777779</v>
      </c>
      <c r="K87" s="48"/>
      <c r="L87" s="54"/>
      <c r="M87" s="70">
        <f t="shared" si="118"/>
        <v>100</v>
      </c>
      <c r="N87" s="2">
        <f t="shared" si="119"/>
        <v>82.222222222222229</v>
      </c>
      <c r="O87" s="2">
        <f t="shared" si="120"/>
        <v>4.2</v>
      </c>
      <c r="P87" s="2">
        <f t="shared" si="121"/>
        <v>72.62222222222222</v>
      </c>
    </row>
    <row r="88" spans="1:16" ht="15.75" x14ac:dyDescent="0.25">
      <c r="A88" s="45" t="s">
        <v>98</v>
      </c>
      <c r="B88" s="48">
        <v>28</v>
      </c>
      <c r="C88" s="48">
        <v>27</v>
      </c>
      <c r="D88" s="54">
        <f t="shared" si="114"/>
        <v>96.428571428571431</v>
      </c>
      <c r="E88" s="48">
        <v>3</v>
      </c>
      <c r="F88" s="54">
        <f t="shared" si="115"/>
        <v>11.111111111111111</v>
      </c>
      <c r="G88" s="48">
        <v>18</v>
      </c>
      <c r="H88" s="54">
        <f t="shared" si="116"/>
        <v>66.666666666666671</v>
      </c>
      <c r="I88" s="48">
        <v>6</v>
      </c>
      <c r="J88" s="54">
        <f t="shared" si="117"/>
        <v>22.222222222222221</v>
      </c>
      <c r="K88" s="48"/>
      <c r="L88" s="54"/>
      <c r="M88" s="70">
        <f t="shared" si="118"/>
        <v>100</v>
      </c>
      <c r="N88" s="2">
        <f t="shared" si="119"/>
        <v>77.777777777777771</v>
      </c>
      <c r="O88" s="2">
        <f t="shared" si="120"/>
        <v>3.8888888888888888</v>
      </c>
      <c r="P88" s="2">
        <f t="shared" si="121"/>
        <v>61.777777777777779</v>
      </c>
    </row>
    <row r="89" spans="1:16" ht="15.75" x14ac:dyDescent="0.25">
      <c r="A89" s="45" t="s">
        <v>44</v>
      </c>
      <c r="B89" s="48">
        <v>18</v>
      </c>
      <c r="C89" s="48">
        <v>17</v>
      </c>
      <c r="D89" s="54">
        <f t="shared" si="114"/>
        <v>94.444444444444443</v>
      </c>
      <c r="E89" s="48">
        <v>7</v>
      </c>
      <c r="F89" s="54">
        <f t="shared" si="115"/>
        <v>41.176470588235297</v>
      </c>
      <c r="G89" s="48">
        <v>7</v>
      </c>
      <c r="H89" s="54">
        <f t="shared" si="116"/>
        <v>41.176470588235297</v>
      </c>
      <c r="I89" s="48">
        <v>3</v>
      </c>
      <c r="J89" s="54">
        <f t="shared" si="117"/>
        <v>17.647058823529413</v>
      </c>
      <c r="K89" s="48"/>
      <c r="L89" s="54"/>
      <c r="M89" s="70">
        <f t="shared" si="118"/>
        <v>100</v>
      </c>
      <c r="N89" s="2">
        <f t="shared" si="119"/>
        <v>82.352941176470594</v>
      </c>
      <c r="O89" s="2">
        <f t="shared" si="120"/>
        <v>4.2352941176470589</v>
      </c>
      <c r="P89" s="2">
        <f t="shared" si="121"/>
        <v>73.882352941176464</v>
      </c>
    </row>
    <row r="90" spans="1:16" ht="16.5" thickBot="1" x14ac:dyDescent="0.3">
      <c r="A90" s="45" t="s">
        <v>45</v>
      </c>
      <c r="B90" s="55">
        <v>5</v>
      </c>
      <c r="C90" s="55">
        <v>5</v>
      </c>
      <c r="D90" s="56">
        <f t="shared" si="114"/>
        <v>100</v>
      </c>
      <c r="E90" s="55"/>
      <c r="F90" s="56"/>
      <c r="G90" s="55">
        <v>1</v>
      </c>
      <c r="H90" s="56">
        <f t="shared" si="116"/>
        <v>20</v>
      </c>
      <c r="I90" s="55">
        <v>4</v>
      </c>
      <c r="J90" s="56">
        <f t="shared" si="117"/>
        <v>80</v>
      </c>
      <c r="K90" s="55"/>
      <c r="L90" s="56"/>
      <c r="M90" s="84">
        <f t="shared" si="118"/>
        <v>100</v>
      </c>
      <c r="N90" s="85">
        <f t="shared" si="119"/>
        <v>20</v>
      </c>
      <c r="O90" s="85">
        <f t="shared" si="120"/>
        <v>3.2</v>
      </c>
      <c r="P90" s="85">
        <f t="shared" si="121"/>
        <v>41.6</v>
      </c>
    </row>
    <row r="91" spans="1:16" ht="16.5" thickBot="1" x14ac:dyDescent="0.3">
      <c r="A91" s="50" t="s">
        <v>9</v>
      </c>
      <c r="B91" s="5">
        <f>SUM(B81:B90)</f>
        <v>299</v>
      </c>
      <c r="C91" s="5">
        <f>SUM(C81:C90)</f>
        <v>267</v>
      </c>
      <c r="D91" s="49">
        <f t="shared" si="114"/>
        <v>89.297658862876247</v>
      </c>
      <c r="E91" s="5">
        <f>SUM(E81:E90)</f>
        <v>89</v>
      </c>
      <c r="F91" s="49">
        <f t="shared" si="115"/>
        <v>33.333333333333336</v>
      </c>
      <c r="G91" s="5">
        <f>SUM(G81:G90)</f>
        <v>114</v>
      </c>
      <c r="H91" s="49">
        <f t="shared" si="116"/>
        <v>42.696629213483149</v>
      </c>
      <c r="I91" s="5">
        <f>SUM(I81:I90)</f>
        <v>62</v>
      </c>
      <c r="J91" s="49">
        <f t="shared" si="117"/>
        <v>23.220973782771537</v>
      </c>
      <c r="K91" s="5">
        <v>2</v>
      </c>
      <c r="L91" s="49">
        <f t="shared" si="122"/>
        <v>0.74906367041198507</v>
      </c>
      <c r="M91" s="77">
        <f t="shared" ref="M91" si="123">(E91+G91+I91)*100/C91</f>
        <v>99.250936329588015</v>
      </c>
      <c r="N91" s="78">
        <f t="shared" ref="N91" si="124">(E91+G91)*100/C91</f>
        <v>76.029962546816478</v>
      </c>
      <c r="O91" s="78">
        <f t="shared" si="120"/>
        <v>4.0861423220973787</v>
      </c>
      <c r="P91" s="79">
        <f t="shared" si="121"/>
        <v>69.138576779026224</v>
      </c>
    </row>
    <row r="92" spans="1:16" ht="15.75" x14ac:dyDescent="0.25">
      <c r="A92" s="34" t="s">
        <v>52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86"/>
      <c r="N92" s="87"/>
      <c r="O92" s="87"/>
      <c r="P92" s="87"/>
    </row>
    <row r="93" spans="1:16" ht="15.75" x14ac:dyDescent="0.25">
      <c r="A93" s="8" t="s">
        <v>47</v>
      </c>
      <c r="B93" s="9">
        <v>5</v>
      </c>
      <c r="C93" s="63">
        <v>4</v>
      </c>
      <c r="D93" s="54">
        <f t="shared" ref="D93:D98" si="125">C93*100/B93</f>
        <v>80</v>
      </c>
      <c r="E93" s="48"/>
      <c r="F93" s="54"/>
      <c r="G93" s="48">
        <v>2</v>
      </c>
      <c r="H93" s="54">
        <f t="shared" ref="H93:H99" si="126">G93*100/C93</f>
        <v>50</v>
      </c>
      <c r="I93" s="48">
        <v>1</v>
      </c>
      <c r="J93" s="54">
        <f t="shared" ref="J93:J99" si="127">I93*100/C93</f>
        <v>25</v>
      </c>
      <c r="K93" s="48">
        <v>1</v>
      </c>
      <c r="L93" s="54">
        <f t="shared" ref="L93:L99" si="128">K93*100/C93</f>
        <v>25</v>
      </c>
      <c r="M93" s="70">
        <f t="shared" ref="M93:M99" si="129">(E93+G93+I93)*100/C93</f>
        <v>75</v>
      </c>
      <c r="N93" s="2">
        <f t="shared" ref="N93:N99" si="130">(E93+G93)*100/C93</f>
        <v>50</v>
      </c>
      <c r="O93" s="2">
        <f t="shared" ref="O93:O99" si="131">(E93*5+G93*4+I93*3+K93*2)/C93</f>
        <v>3.25</v>
      </c>
      <c r="P93" s="2">
        <f t="shared" ref="P93:P99" si="132">(E93*100+G93*64+I93*36+K93*16)/C93</f>
        <v>45</v>
      </c>
    </row>
    <row r="94" spans="1:16" ht="15.75" x14ac:dyDescent="0.25">
      <c r="A94" s="8" t="s">
        <v>105</v>
      </c>
      <c r="B94" s="9">
        <v>38</v>
      </c>
      <c r="C94" s="63">
        <v>23</v>
      </c>
      <c r="D94" s="54">
        <f t="shared" si="125"/>
        <v>60.526315789473685</v>
      </c>
      <c r="E94" s="48">
        <v>7</v>
      </c>
      <c r="F94" s="54">
        <f t="shared" ref="F94:F99" si="133">E94*100/C94</f>
        <v>30.434782608695652</v>
      </c>
      <c r="G94" s="48">
        <v>13</v>
      </c>
      <c r="H94" s="54">
        <f t="shared" si="126"/>
        <v>56.521739130434781</v>
      </c>
      <c r="I94" s="48">
        <v>3</v>
      </c>
      <c r="J94" s="54">
        <f t="shared" si="127"/>
        <v>13.043478260869565</v>
      </c>
      <c r="K94" s="48"/>
      <c r="L94" s="54"/>
      <c r="M94" s="70">
        <f t="shared" si="129"/>
        <v>100</v>
      </c>
      <c r="N94" s="2">
        <f t="shared" si="130"/>
        <v>86.956521739130437</v>
      </c>
      <c r="O94" s="2">
        <f t="shared" si="131"/>
        <v>4.1739130434782608</v>
      </c>
      <c r="P94" s="2">
        <f t="shared" si="132"/>
        <v>71.304347826086953</v>
      </c>
    </row>
    <row r="95" spans="1:16" ht="15.75" x14ac:dyDescent="0.25">
      <c r="A95" s="8" t="s">
        <v>48</v>
      </c>
      <c r="B95" s="9">
        <v>16</v>
      </c>
      <c r="C95" s="63">
        <v>16</v>
      </c>
      <c r="D95" s="54">
        <f t="shared" si="125"/>
        <v>100</v>
      </c>
      <c r="E95" s="48">
        <v>3</v>
      </c>
      <c r="F95" s="54">
        <f t="shared" si="133"/>
        <v>18.75</v>
      </c>
      <c r="G95" s="48">
        <v>6</v>
      </c>
      <c r="H95" s="54">
        <f t="shared" si="126"/>
        <v>37.5</v>
      </c>
      <c r="I95" s="48">
        <v>7</v>
      </c>
      <c r="J95" s="54">
        <f t="shared" si="127"/>
        <v>43.75</v>
      </c>
      <c r="K95" s="48"/>
      <c r="L95" s="54"/>
      <c r="M95" s="70">
        <f t="shared" si="129"/>
        <v>100</v>
      </c>
      <c r="N95" s="2">
        <f t="shared" si="130"/>
        <v>56.25</v>
      </c>
      <c r="O95" s="2">
        <f t="shared" si="131"/>
        <v>3.75</v>
      </c>
      <c r="P95" s="2">
        <f t="shared" si="132"/>
        <v>58.5</v>
      </c>
    </row>
    <row r="96" spans="1:16" ht="15.75" x14ac:dyDescent="0.25">
      <c r="A96" s="8" t="s">
        <v>49</v>
      </c>
      <c r="B96" s="9">
        <v>5</v>
      </c>
      <c r="C96" s="63">
        <v>5</v>
      </c>
      <c r="D96" s="54">
        <f t="shared" si="125"/>
        <v>100</v>
      </c>
      <c r="E96" s="48">
        <v>1</v>
      </c>
      <c r="F96" s="54">
        <f t="shared" si="133"/>
        <v>20</v>
      </c>
      <c r="G96" s="48">
        <v>4</v>
      </c>
      <c r="H96" s="54">
        <f t="shared" si="126"/>
        <v>80</v>
      </c>
      <c r="I96" s="48"/>
      <c r="J96" s="54"/>
      <c r="K96" s="48"/>
      <c r="L96" s="54"/>
      <c r="M96" s="70">
        <f t="shared" si="129"/>
        <v>100</v>
      </c>
      <c r="N96" s="2">
        <f t="shared" si="130"/>
        <v>100</v>
      </c>
      <c r="O96" s="2">
        <f t="shared" si="131"/>
        <v>4.2</v>
      </c>
      <c r="P96" s="2">
        <f t="shared" si="132"/>
        <v>71.2</v>
      </c>
    </row>
    <row r="97" spans="1:16" ht="31.5" x14ac:dyDescent="0.25">
      <c r="A97" s="19" t="s">
        <v>50</v>
      </c>
      <c r="B97" s="9">
        <v>7</v>
      </c>
      <c r="C97" s="63">
        <v>6</v>
      </c>
      <c r="D97" s="54">
        <f t="shared" si="125"/>
        <v>85.714285714285708</v>
      </c>
      <c r="E97" s="48">
        <v>3</v>
      </c>
      <c r="F97" s="54">
        <f t="shared" si="133"/>
        <v>50</v>
      </c>
      <c r="G97" s="48">
        <v>3</v>
      </c>
      <c r="H97" s="54">
        <f t="shared" si="126"/>
        <v>50</v>
      </c>
      <c r="I97" s="48"/>
      <c r="J97" s="54"/>
      <c r="K97" s="48"/>
      <c r="L97" s="54"/>
      <c r="M97" s="70">
        <f t="shared" si="129"/>
        <v>100</v>
      </c>
      <c r="N97" s="2">
        <f t="shared" si="130"/>
        <v>100</v>
      </c>
      <c r="O97" s="2">
        <f t="shared" si="131"/>
        <v>4.5</v>
      </c>
      <c r="P97" s="2">
        <f t="shared" si="132"/>
        <v>82</v>
      </c>
    </row>
    <row r="98" spans="1:16" ht="16.5" thickBot="1" x14ac:dyDescent="0.3">
      <c r="A98" s="8" t="s">
        <v>51</v>
      </c>
      <c r="B98" s="9">
        <v>6</v>
      </c>
      <c r="C98" s="63">
        <v>6</v>
      </c>
      <c r="D98" s="54">
        <f t="shared" si="125"/>
        <v>100</v>
      </c>
      <c r="E98" s="48">
        <v>1</v>
      </c>
      <c r="F98" s="54">
        <f t="shared" si="133"/>
        <v>16.666666666666668</v>
      </c>
      <c r="G98" s="48">
        <v>3</v>
      </c>
      <c r="H98" s="54">
        <f t="shared" si="126"/>
        <v>50</v>
      </c>
      <c r="I98" s="48">
        <v>2</v>
      </c>
      <c r="J98" s="54">
        <f t="shared" si="127"/>
        <v>33.333333333333336</v>
      </c>
      <c r="K98" s="48"/>
      <c r="L98" s="54"/>
      <c r="M98" s="70">
        <f t="shared" si="129"/>
        <v>100</v>
      </c>
      <c r="N98" s="2">
        <f t="shared" si="130"/>
        <v>66.666666666666671</v>
      </c>
      <c r="O98" s="2">
        <f t="shared" si="131"/>
        <v>3.8333333333333335</v>
      </c>
      <c r="P98" s="2">
        <f t="shared" si="132"/>
        <v>60.666666666666664</v>
      </c>
    </row>
    <row r="99" spans="1:16" ht="16.5" thickBot="1" x14ac:dyDescent="0.3">
      <c r="A99" s="12" t="s">
        <v>9</v>
      </c>
      <c r="B99" s="13">
        <v>77</v>
      </c>
      <c r="C99" s="61">
        <v>60</v>
      </c>
      <c r="D99" s="65">
        <f>C99*100/B99</f>
        <v>77.922077922077918</v>
      </c>
      <c r="E99" s="13">
        <v>15</v>
      </c>
      <c r="F99" s="49">
        <f t="shared" si="133"/>
        <v>25</v>
      </c>
      <c r="G99" s="13">
        <v>31</v>
      </c>
      <c r="H99" s="49">
        <f t="shared" si="126"/>
        <v>51.666666666666664</v>
      </c>
      <c r="I99" s="13">
        <v>13</v>
      </c>
      <c r="J99" s="49">
        <f t="shared" si="127"/>
        <v>21.666666666666668</v>
      </c>
      <c r="K99" s="13">
        <v>1</v>
      </c>
      <c r="L99" s="49">
        <f t="shared" si="128"/>
        <v>1.6666666666666667</v>
      </c>
      <c r="M99" s="77">
        <f t="shared" si="129"/>
        <v>98.333333333333329</v>
      </c>
      <c r="N99" s="78">
        <f t="shared" si="130"/>
        <v>76.666666666666671</v>
      </c>
      <c r="O99" s="78">
        <f t="shared" si="131"/>
        <v>4</v>
      </c>
      <c r="P99" s="79">
        <f t="shared" si="132"/>
        <v>66.13333333333334</v>
      </c>
    </row>
    <row r="100" spans="1:16" ht="15.75" x14ac:dyDescent="0.25">
      <c r="A100" s="17" t="s">
        <v>53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80"/>
      <c r="N100" s="81"/>
      <c r="O100" s="81"/>
      <c r="P100" s="81"/>
    </row>
    <row r="101" spans="1:16" ht="31.5" x14ac:dyDescent="0.25">
      <c r="A101" s="19" t="s">
        <v>54</v>
      </c>
      <c r="B101" s="16">
        <v>23</v>
      </c>
      <c r="C101" s="62">
        <v>22</v>
      </c>
      <c r="D101" s="68">
        <f>C101*100/B101</f>
        <v>95.652173913043484</v>
      </c>
      <c r="E101" s="48">
        <v>2</v>
      </c>
      <c r="F101" s="54">
        <f t="shared" ref="F101:F102" si="134">E101*100/C101</f>
        <v>9.0909090909090917</v>
      </c>
      <c r="G101" s="48">
        <v>8</v>
      </c>
      <c r="H101" s="54">
        <f t="shared" ref="H101:H102" si="135">G101*100/C101</f>
        <v>36.363636363636367</v>
      </c>
      <c r="I101" s="48">
        <v>11</v>
      </c>
      <c r="J101" s="54">
        <f t="shared" ref="J101:J102" si="136">I101*100/C101</f>
        <v>50</v>
      </c>
      <c r="K101" s="48">
        <v>1</v>
      </c>
      <c r="L101" s="54">
        <f t="shared" ref="L101" si="137">K101*100/C101</f>
        <v>4.5454545454545459</v>
      </c>
      <c r="M101" s="70">
        <f t="shared" ref="M101:M102" si="138">(E101+G101+I101)*100/C101</f>
        <v>95.454545454545453</v>
      </c>
      <c r="N101" s="2">
        <f t="shared" ref="N101:N102" si="139">(E101+G101)*100/C101</f>
        <v>45.454545454545453</v>
      </c>
      <c r="O101" s="2">
        <f t="shared" ref="O101:O102" si="140">(E101*5+G101*4+I101*3+K101*2)/C101</f>
        <v>3.5</v>
      </c>
      <c r="P101" s="2">
        <f t="shared" ref="P101:P102" si="141">(E101*100+G101*64+I101*36+K101*16)/C101</f>
        <v>51.090909090909093</v>
      </c>
    </row>
    <row r="102" spans="1:16" ht="47.25" x14ac:dyDescent="0.25">
      <c r="A102" s="19" t="s">
        <v>106</v>
      </c>
      <c r="B102" s="16">
        <v>23</v>
      </c>
      <c r="C102" s="62">
        <v>18</v>
      </c>
      <c r="D102" s="68">
        <f>C102*100/B102</f>
        <v>78.260869565217391</v>
      </c>
      <c r="E102" s="48">
        <v>2</v>
      </c>
      <c r="F102" s="54">
        <f t="shared" si="134"/>
        <v>11.111111111111111</v>
      </c>
      <c r="G102" s="48">
        <v>11</v>
      </c>
      <c r="H102" s="54">
        <f t="shared" si="135"/>
        <v>61.111111111111114</v>
      </c>
      <c r="I102" s="48">
        <v>5</v>
      </c>
      <c r="J102" s="54">
        <f t="shared" si="136"/>
        <v>27.777777777777779</v>
      </c>
      <c r="K102" s="48"/>
      <c r="L102" s="54"/>
      <c r="M102" s="70">
        <f t="shared" si="138"/>
        <v>100</v>
      </c>
      <c r="N102" s="2">
        <f t="shared" si="139"/>
        <v>72.222222222222229</v>
      </c>
      <c r="O102" s="2">
        <f t="shared" si="140"/>
        <v>3.8333333333333335</v>
      </c>
      <c r="P102" s="2">
        <f t="shared" si="141"/>
        <v>60.222222222222221</v>
      </c>
    </row>
    <row r="103" spans="1:16" ht="31.5" x14ac:dyDescent="0.25">
      <c r="A103" s="20" t="s">
        <v>55</v>
      </c>
      <c r="B103" s="16">
        <v>12</v>
      </c>
      <c r="C103" s="62">
        <v>11</v>
      </c>
      <c r="D103" s="68">
        <f>C103*100/B103</f>
        <v>91.666666666666671</v>
      </c>
      <c r="E103" s="48">
        <v>2</v>
      </c>
      <c r="F103" s="54">
        <f t="shared" ref="F103" si="142">E103*100/C103</f>
        <v>18.181818181818183</v>
      </c>
      <c r="G103" s="48">
        <v>1</v>
      </c>
      <c r="H103" s="54">
        <f t="shared" ref="H103" si="143">G103*100/C103</f>
        <v>9.0909090909090917</v>
      </c>
      <c r="I103" s="48">
        <v>8</v>
      </c>
      <c r="J103" s="54">
        <f t="shared" ref="J103" si="144">I103*100/C103</f>
        <v>72.727272727272734</v>
      </c>
      <c r="K103" s="48"/>
      <c r="L103" s="54"/>
      <c r="M103" s="70">
        <f t="shared" ref="M103" si="145">(E103+G103+I103)*100/C103</f>
        <v>100</v>
      </c>
      <c r="N103" s="2">
        <f t="shared" ref="N103" si="146">(E103+G103)*100/C103</f>
        <v>27.272727272727273</v>
      </c>
      <c r="O103" s="2">
        <f t="shared" ref="O103" si="147">(E103*5+G103*4+I103*3+K103*2)/C103</f>
        <v>3.4545454545454546</v>
      </c>
      <c r="P103" s="2">
        <f t="shared" ref="P103" si="148">(E103*100+G103*64+I103*36+K103*16)/C103</f>
        <v>50.18181818181818</v>
      </c>
    </row>
    <row r="104" spans="1:16" ht="31.5" x14ac:dyDescent="0.25">
      <c r="A104" s="20" t="s">
        <v>56</v>
      </c>
      <c r="B104" s="16">
        <v>11</v>
      </c>
      <c r="C104" s="62">
        <v>11</v>
      </c>
      <c r="D104" s="68">
        <f>C104*100/B104</f>
        <v>100</v>
      </c>
      <c r="E104" s="48">
        <v>3</v>
      </c>
      <c r="F104" s="54">
        <f t="shared" ref="F104" si="149">E104*100/C104</f>
        <v>27.272727272727273</v>
      </c>
      <c r="G104" s="48">
        <v>2</v>
      </c>
      <c r="H104" s="54">
        <f t="shared" ref="H104" si="150">G104*100/C104</f>
        <v>18.181818181818183</v>
      </c>
      <c r="I104" s="48">
        <v>6</v>
      </c>
      <c r="J104" s="54">
        <f t="shared" ref="J104" si="151">I104*100/C104</f>
        <v>54.545454545454547</v>
      </c>
      <c r="K104" s="48"/>
      <c r="L104" s="54"/>
      <c r="M104" s="70">
        <f t="shared" ref="M104" si="152">(E104+G104+I104)*100/C104</f>
        <v>100</v>
      </c>
      <c r="N104" s="2">
        <f t="shared" ref="N104" si="153">(E104+G104)*100/C104</f>
        <v>45.454545454545453</v>
      </c>
      <c r="O104" s="2">
        <f t="shared" ref="O104" si="154">(E104*5+G104*4+I104*3+K104*2)/C104</f>
        <v>3.7272727272727271</v>
      </c>
      <c r="P104" s="2">
        <f t="shared" ref="P104" si="155">(E104*100+G104*64+I104*36+K104*16)/C104</f>
        <v>58.545454545454547</v>
      </c>
    </row>
    <row r="105" spans="1:16" ht="48" thickBot="1" x14ac:dyDescent="0.3">
      <c r="A105" s="20" t="s">
        <v>57</v>
      </c>
      <c r="B105" s="9">
        <v>8</v>
      </c>
      <c r="C105" s="63">
        <v>8</v>
      </c>
      <c r="D105" s="54">
        <f t="shared" ref="D105" si="156">C105*100/B105</f>
        <v>100</v>
      </c>
      <c r="E105" s="48">
        <v>3</v>
      </c>
      <c r="F105" s="54">
        <f t="shared" ref="F105:F106" si="157">E105*100/C105</f>
        <v>37.5</v>
      </c>
      <c r="G105" s="48">
        <v>2</v>
      </c>
      <c r="H105" s="54">
        <f t="shared" ref="H105:H106" si="158">G105*100/C105</f>
        <v>25</v>
      </c>
      <c r="I105" s="48">
        <v>3</v>
      </c>
      <c r="J105" s="54">
        <f t="shared" ref="J105:J106" si="159">I105*100/C105</f>
        <v>37.5</v>
      </c>
      <c r="K105" s="48"/>
      <c r="L105" s="54"/>
      <c r="M105" s="70">
        <f t="shared" ref="M105:M106" si="160">(E105+G105+I105)*100/C105</f>
        <v>100</v>
      </c>
      <c r="N105" s="2">
        <f t="shared" ref="N105:N106" si="161">(E105+G105)*100/C105</f>
        <v>62.5</v>
      </c>
      <c r="O105" s="2">
        <f t="shared" ref="O105:O106" si="162">(E105*5+G105*4+I105*3+K105*2)/C105</f>
        <v>4</v>
      </c>
      <c r="P105" s="2">
        <f t="shared" ref="P105:P106" si="163">(E105*100+G105*64+I105*36+K105*16)/C105</f>
        <v>67</v>
      </c>
    </row>
    <row r="106" spans="1:16" ht="16.5" thickBot="1" x14ac:dyDescent="0.3">
      <c r="A106" s="4" t="s">
        <v>9</v>
      </c>
      <c r="B106" s="5">
        <v>77</v>
      </c>
      <c r="C106" s="69">
        <v>70</v>
      </c>
      <c r="D106" s="65">
        <f>C106*100/B106</f>
        <v>90.909090909090907</v>
      </c>
      <c r="E106" s="13">
        <v>12</v>
      </c>
      <c r="F106" s="49">
        <f t="shared" si="157"/>
        <v>17.142857142857142</v>
      </c>
      <c r="G106" s="13">
        <v>24</v>
      </c>
      <c r="H106" s="49">
        <f t="shared" si="158"/>
        <v>34.285714285714285</v>
      </c>
      <c r="I106" s="13">
        <v>33</v>
      </c>
      <c r="J106" s="49">
        <f t="shared" si="159"/>
        <v>47.142857142857146</v>
      </c>
      <c r="K106" s="13">
        <v>1</v>
      </c>
      <c r="L106" s="49">
        <f t="shared" ref="L106" si="164">K106*100/C106</f>
        <v>1.4285714285714286</v>
      </c>
      <c r="M106" s="77">
        <f t="shared" si="160"/>
        <v>98.571428571428569</v>
      </c>
      <c r="N106" s="78">
        <f t="shared" si="161"/>
        <v>51.428571428571431</v>
      </c>
      <c r="O106" s="78">
        <f t="shared" si="162"/>
        <v>3.6714285714285713</v>
      </c>
      <c r="P106" s="79">
        <f t="shared" si="163"/>
        <v>56.285714285714285</v>
      </c>
    </row>
    <row r="107" spans="1:16" ht="16.5" thickBot="1" x14ac:dyDescent="0.3">
      <c r="A107" s="39" t="s">
        <v>99</v>
      </c>
      <c r="B107" s="40">
        <v>1910</v>
      </c>
      <c r="C107" s="40">
        <v>1634</v>
      </c>
      <c r="D107" s="49">
        <f>C107*100/B107</f>
        <v>85.549738219895289</v>
      </c>
      <c r="E107" s="40">
        <v>560</v>
      </c>
      <c r="F107" s="49">
        <f>E107*100/C107</f>
        <v>34.271725826193389</v>
      </c>
      <c r="G107" s="40">
        <v>643</v>
      </c>
      <c r="H107" s="49">
        <f>G107*100/C107</f>
        <v>39.351285189718482</v>
      </c>
      <c r="I107" s="40">
        <v>410</v>
      </c>
      <c r="J107" s="49">
        <f>I107*100/C107</f>
        <v>25.091799265605875</v>
      </c>
      <c r="K107" s="40">
        <f>K106+K99+K91+K79+K70+K61+K43+K29+K25</f>
        <v>21</v>
      </c>
      <c r="L107" s="49">
        <f>K107*100/C107</f>
        <v>1.2851897184822521</v>
      </c>
      <c r="M107" s="77">
        <f t="shared" ref="M107" si="165">(E107+G107+I107)*100/C107</f>
        <v>98.714810281517742</v>
      </c>
      <c r="N107" s="78">
        <f t="shared" ref="N107" si="166">(E107+G107)*100/C107</f>
        <v>73.623011015911871</v>
      </c>
      <c r="O107" s="78">
        <f t="shared" ref="O107" si="167">(E107*5+G107*4+I107*3+K107*2)/C107</f>
        <v>4.0660954712362303</v>
      </c>
      <c r="P107" s="79">
        <f t="shared" ref="P107" si="168">(E107*100+G107*64+I107*36+K107*16)/C107</f>
        <v>68.695226438188499</v>
      </c>
    </row>
    <row r="109" spans="1:16" ht="15.75" x14ac:dyDescent="0.25">
      <c r="B109" s="37"/>
    </row>
  </sheetData>
  <mergeCells count="14">
    <mergeCell ref="A2:P2"/>
    <mergeCell ref="O4:O7"/>
    <mergeCell ref="P4:P7"/>
    <mergeCell ref="E6:F6"/>
    <mergeCell ref="G6:H6"/>
    <mergeCell ref="I6:J6"/>
    <mergeCell ref="K6:L6"/>
    <mergeCell ref="A4:A7"/>
    <mergeCell ref="B4:B7"/>
    <mergeCell ref="C4:D6"/>
    <mergeCell ref="E4:L5"/>
    <mergeCell ref="M4:M7"/>
    <mergeCell ref="N4:N7"/>
    <mergeCell ref="A3:P3"/>
  </mergeCells>
  <pageMargins left="0.7" right="0.7" top="0.75" bottom="0.75" header="0.3" footer="0.3"/>
  <pageSetup paperSize="9" orientation="portrait" horizontalDpi="0" verticalDpi="0" r:id="rId1"/>
  <ignoredErrors>
    <ignoredError sqref="D91 F91 H91 D25 F25 H25 J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opLeftCell="B1" workbookViewId="0">
      <selection activeCell="B2" sqref="B2:Q2"/>
    </sheetView>
  </sheetViews>
  <sheetFormatPr defaultRowHeight="15" x14ac:dyDescent="0.25"/>
  <cols>
    <col min="2" max="2" width="44.42578125" customWidth="1"/>
    <col min="3" max="4" width="9" bestFit="1" customWidth="1"/>
    <col min="5" max="5" width="13.140625" bestFit="1" customWidth="1"/>
    <col min="6" max="6" width="9" bestFit="1" customWidth="1"/>
    <col min="7" max="7" width="13.140625" bestFit="1" customWidth="1"/>
    <col min="8" max="8" width="9" bestFit="1" customWidth="1"/>
    <col min="9" max="9" width="13.140625" bestFit="1" customWidth="1"/>
    <col min="10" max="10" width="9" bestFit="1" customWidth="1"/>
    <col min="11" max="11" width="13.140625" bestFit="1" customWidth="1"/>
    <col min="12" max="12" width="9" bestFit="1" customWidth="1"/>
    <col min="13" max="13" width="11.85546875" bestFit="1" customWidth="1"/>
    <col min="14" max="14" width="9.140625" bestFit="1" customWidth="1"/>
    <col min="15" max="16" width="9" bestFit="1" customWidth="1"/>
    <col min="17" max="17" width="13.140625" bestFit="1" customWidth="1"/>
  </cols>
  <sheetData>
    <row r="2" spans="1:17" ht="15.75" x14ac:dyDescent="0.25">
      <c r="B2" s="88" t="s">
        <v>103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15.75" x14ac:dyDescent="0.25">
      <c r="B3" s="93" t="s">
        <v>10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x14ac:dyDescent="0.25">
      <c r="A4" s="94"/>
      <c r="B4" s="92" t="s">
        <v>13</v>
      </c>
      <c r="C4" s="89" t="s">
        <v>0</v>
      </c>
      <c r="D4" s="91" t="s">
        <v>1</v>
      </c>
      <c r="E4" s="91"/>
      <c r="F4" s="91" t="s">
        <v>2</v>
      </c>
      <c r="G4" s="91"/>
      <c r="H4" s="91"/>
      <c r="I4" s="91"/>
      <c r="J4" s="91"/>
      <c r="K4" s="91"/>
      <c r="L4" s="91"/>
      <c r="M4" s="91"/>
      <c r="N4" s="89" t="s">
        <v>3</v>
      </c>
      <c r="O4" s="89" t="s">
        <v>4</v>
      </c>
      <c r="P4" s="89" t="s">
        <v>5</v>
      </c>
      <c r="Q4" s="90" t="s">
        <v>6</v>
      </c>
    </row>
    <row r="5" spans="1:17" x14ac:dyDescent="0.25">
      <c r="A5" s="95"/>
      <c r="B5" s="92"/>
      <c r="C5" s="89"/>
      <c r="D5" s="91"/>
      <c r="E5" s="91"/>
      <c r="F5" s="91"/>
      <c r="G5" s="91"/>
      <c r="H5" s="91"/>
      <c r="I5" s="91"/>
      <c r="J5" s="91"/>
      <c r="K5" s="91"/>
      <c r="L5" s="91"/>
      <c r="M5" s="91"/>
      <c r="N5" s="89"/>
      <c r="O5" s="89"/>
      <c r="P5" s="89"/>
      <c r="Q5" s="90"/>
    </row>
    <row r="6" spans="1:17" ht="15.75" x14ac:dyDescent="0.25">
      <c r="A6" s="95"/>
      <c r="B6" s="92"/>
      <c r="C6" s="89"/>
      <c r="D6" s="91"/>
      <c r="E6" s="91"/>
      <c r="F6" s="91">
        <v>5</v>
      </c>
      <c r="G6" s="91"/>
      <c r="H6" s="91">
        <v>4</v>
      </c>
      <c r="I6" s="91"/>
      <c r="J6" s="91">
        <v>3</v>
      </c>
      <c r="K6" s="91"/>
      <c r="L6" s="91">
        <v>2</v>
      </c>
      <c r="M6" s="91"/>
      <c r="N6" s="89"/>
      <c r="O6" s="89"/>
      <c r="P6" s="89"/>
      <c r="Q6" s="90"/>
    </row>
    <row r="7" spans="1:17" ht="15.75" x14ac:dyDescent="0.25">
      <c r="A7" s="96"/>
      <c r="B7" s="92"/>
      <c r="C7" s="89"/>
      <c r="D7" s="43" t="s">
        <v>7</v>
      </c>
      <c r="E7" s="43" t="s">
        <v>8</v>
      </c>
      <c r="F7" s="43" t="s">
        <v>7</v>
      </c>
      <c r="G7" s="43" t="s">
        <v>8</v>
      </c>
      <c r="H7" s="43" t="s">
        <v>7</v>
      </c>
      <c r="I7" s="43" t="s">
        <v>8</v>
      </c>
      <c r="J7" s="43" t="s">
        <v>7</v>
      </c>
      <c r="K7" s="43" t="s">
        <v>8</v>
      </c>
      <c r="L7" s="43" t="s">
        <v>7</v>
      </c>
      <c r="M7" s="43" t="s">
        <v>8</v>
      </c>
      <c r="N7" s="89"/>
      <c r="O7" s="89"/>
      <c r="P7" s="89"/>
      <c r="Q7" s="90"/>
    </row>
    <row r="8" spans="1:17" ht="15.75" x14ac:dyDescent="0.25">
      <c r="A8" s="6"/>
      <c r="B8" s="44" t="s">
        <v>11</v>
      </c>
      <c r="C8" s="41"/>
      <c r="D8" s="43"/>
      <c r="E8" s="43"/>
      <c r="F8" s="43"/>
      <c r="G8" s="43"/>
      <c r="H8" s="43"/>
      <c r="I8" s="43"/>
      <c r="J8" s="43"/>
      <c r="K8" s="43"/>
      <c r="L8" s="43"/>
      <c r="M8" s="43"/>
      <c r="N8" s="41"/>
      <c r="O8" s="41"/>
      <c r="P8" s="41"/>
      <c r="Q8" s="42"/>
    </row>
    <row r="9" spans="1:17" ht="47.25" x14ac:dyDescent="0.25">
      <c r="A9" s="6"/>
      <c r="B9" s="19" t="s">
        <v>100</v>
      </c>
      <c r="C9" s="48">
        <v>46</v>
      </c>
      <c r="D9" s="48">
        <v>39</v>
      </c>
      <c r="E9" s="54">
        <f>D9*100/C9</f>
        <v>84.782608695652172</v>
      </c>
      <c r="F9" s="48">
        <v>8</v>
      </c>
      <c r="G9" s="54">
        <f>F9*100/D9</f>
        <v>20.512820512820515</v>
      </c>
      <c r="H9" s="48">
        <v>23</v>
      </c>
      <c r="I9" s="54">
        <f>H9*100/D9</f>
        <v>58.974358974358971</v>
      </c>
      <c r="J9" s="48">
        <v>8</v>
      </c>
      <c r="K9" s="54">
        <f>J9*100/D9</f>
        <v>20.512820512820515</v>
      </c>
      <c r="L9" s="48"/>
      <c r="M9" s="54"/>
      <c r="N9" s="51">
        <f t="shared" ref="N9" si="0">(F9+H9+J9)*100/D9</f>
        <v>100</v>
      </c>
      <c r="O9" s="54">
        <f t="shared" ref="O9" si="1">(F9+H9)*100/D9</f>
        <v>79.487179487179489</v>
      </c>
      <c r="P9" s="54">
        <f>(F9*5+H9*4+J9*3+L9*2)/D9</f>
        <v>4</v>
      </c>
      <c r="Q9" s="54">
        <f>(F9*100+H9*64+J9*36+L9*16)/D9</f>
        <v>65.641025641025635</v>
      </c>
    </row>
    <row r="10" spans="1:17" ht="16.5" thickBot="1" x14ac:dyDescent="0.3">
      <c r="A10" s="6">
        <v>1</v>
      </c>
      <c r="B10" s="21" t="s">
        <v>72</v>
      </c>
      <c r="C10" s="48">
        <v>16</v>
      </c>
      <c r="D10" s="48">
        <v>13</v>
      </c>
      <c r="E10" s="57">
        <f>D10*100/C10</f>
        <v>81.25</v>
      </c>
      <c r="F10" s="58">
        <v>1</v>
      </c>
      <c r="G10" s="57">
        <f>F10*100/D10</f>
        <v>7.6923076923076925</v>
      </c>
      <c r="H10" s="58">
        <v>6</v>
      </c>
      <c r="I10" s="57">
        <f>H10*100/D10</f>
        <v>46.153846153846153</v>
      </c>
      <c r="J10" s="58">
        <v>6</v>
      </c>
      <c r="K10" s="57">
        <f>J10*100/D10</f>
        <v>46.153846153846153</v>
      </c>
      <c r="L10" s="58"/>
      <c r="M10" s="57"/>
      <c r="N10" s="59">
        <f t="shared" ref="N10:N11" si="2">(F10+H10+J10)*100/D10</f>
        <v>100</v>
      </c>
      <c r="O10" s="57">
        <f t="shared" ref="O10:O11" si="3">(F10+H10)*100/D10</f>
        <v>53.846153846153847</v>
      </c>
      <c r="P10" s="57">
        <f>(F10*5+H10*4+J10*3+L10*2)/D10</f>
        <v>3.6153846153846154</v>
      </c>
      <c r="Q10" s="57">
        <f>(F10*100+H10*64+J10*36+L10*16)/D10</f>
        <v>53.846153846153847</v>
      </c>
    </row>
    <row r="11" spans="1:17" ht="16.5" thickBot="1" x14ac:dyDescent="0.3">
      <c r="A11" s="26"/>
      <c r="B11" s="12" t="s">
        <v>9</v>
      </c>
      <c r="C11" s="13">
        <f>SUM(C9:C10)</f>
        <v>62</v>
      </c>
      <c r="D11" s="13">
        <f>SUM(D9:D10)</f>
        <v>52</v>
      </c>
      <c r="E11" s="49">
        <f>D11*100/C11</f>
        <v>83.870967741935488</v>
      </c>
      <c r="F11" s="13">
        <f>SUM(F9:F10)</f>
        <v>9</v>
      </c>
      <c r="G11" s="49">
        <f>F11*100/D11</f>
        <v>17.307692307692307</v>
      </c>
      <c r="H11" s="13">
        <f>SUM(H9:H10)</f>
        <v>29</v>
      </c>
      <c r="I11" s="49">
        <f>H11*100/D11</f>
        <v>55.769230769230766</v>
      </c>
      <c r="J11" s="13">
        <f>SUM(J9:J10)</f>
        <v>14</v>
      </c>
      <c r="K11" s="49">
        <f>J11*100/D11</f>
        <v>26.923076923076923</v>
      </c>
      <c r="L11" s="13"/>
      <c r="M11" s="49"/>
      <c r="N11" s="52">
        <f t="shared" si="2"/>
        <v>100</v>
      </c>
      <c r="O11" s="49">
        <f t="shared" si="3"/>
        <v>73.07692307692308</v>
      </c>
      <c r="P11" s="49">
        <f>(F11*5+H11*4+J11*3+L11*2)/D11</f>
        <v>3.9038461538461537</v>
      </c>
      <c r="Q11" s="53">
        <f>(F11*100+H11*64+J11*36+L11*16)/D11</f>
        <v>62.692307692307693</v>
      </c>
    </row>
    <row r="12" spans="1:17" ht="15.75" x14ac:dyDescent="0.25">
      <c r="A12" s="6"/>
      <c r="B12" s="32" t="s">
        <v>12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7"/>
      <c r="P12" s="7"/>
      <c r="Q12" s="7"/>
    </row>
    <row r="13" spans="1:17" ht="31.5" x14ac:dyDescent="0.25">
      <c r="A13" s="6">
        <v>23</v>
      </c>
      <c r="B13" s="22" t="s">
        <v>101</v>
      </c>
      <c r="C13" s="48">
        <v>20</v>
      </c>
      <c r="D13" s="48">
        <v>19</v>
      </c>
      <c r="E13" s="54">
        <f>D13*100/C13</f>
        <v>95</v>
      </c>
      <c r="F13" s="48">
        <v>8</v>
      </c>
      <c r="G13" s="54">
        <f>F13*100/D13</f>
        <v>42.10526315789474</v>
      </c>
      <c r="H13" s="48">
        <v>10</v>
      </c>
      <c r="I13" s="54">
        <f>H13*100/D13</f>
        <v>52.631578947368418</v>
      </c>
      <c r="J13" s="48">
        <v>1</v>
      </c>
      <c r="K13" s="54">
        <f>J13*100/D13</f>
        <v>5.2631578947368425</v>
      </c>
      <c r="L13" s="48"/>
      <c r="M13" s="54"/>
      <c r="N13" s="51">
        <f t="shared" ref="N13:N15" si="4">(F13+H13+J13)*100/D13</f>
        <v>100</v>
      </c>
      <c r="O13" s="54">
        <f t="shared" ref="O13:O15" si="5">(F13+H13)*100/D13</f>
        <v>94.736842105263165</v>
      </c>
      <c r="P13" s="54">
        <f>(F13*5+H13*4+J13*3+L13*2)/D13</f>
        <v>4.3684210526315788</v>
      </c>
      <c r="Q13" s="54">
        <f>(F13*100+H13*64+J13*36+L13*16)/D13</f>
        <v>77.684210526315795</v>
      </c>
    </row>
    <row r="14" spans="1:17" ht="16.5" thickBot="1" x14ac:dyDescent="0.3">
      <c r="A14" s="6">
        <v>33</v>
      </c>
      <c r="B14" s="23" t="s">
        <v>80</v>
      </c>
      <c r="C14" s="48">
        <v>20</v>
      </c>
      <c r="D14" s="48">
        <v>18</v>
      </c>
      <c r="E14" s="57">
        <f>D14*100/C14</f>
        <v>90</v>
      </c>
      <c r="F14" s="58">
        <v>3</v>
      </c>
      <c r="G14" s="57">
        <f>F14*100/D14</f>
        <v>16.666666666666668</v>
      </c>
      <c r="H14" s="58">
        <v>2</v>
      </c>
      <c r="I14" s="57">
        <f>H14*100/D14</f>
        <v>11.111111111111111</v>
      </c>
      <c r="J14" s="58">
        <v>13</v>
      </c>
      <c r="K14" s="57">
        <f>J14*100/D14</f>
        <v>72.222222222222229</v>
      </c>
      <c r="L14" s="58"/>
      <c r="M14" s="57"/>
      <c r="N14" s="59">
        <f t="shared" si="4"/>
        <v>100</v>
      </c>
      <c r="O14" s="57">
        <f t="shared" si="5"/>
        <v>27.777777777777779</v>
      </c>
      <c r="P14" s="57">
        <f>(F14*5+H14*4+J14*3+L14*2)/D14</f>
        <v>3.4444444444444446</v>
      </c>
      <c r="Q14" s="57">
        <f>(F14*100+H14*64+J14*36+L14*16)/D14</f>
        <v>49.777777777777779</v>
      </c>
    </row>
    <row r="15" spans="1:17" ht="16.5" thickBot="1" x14ac:dyDescent="0.3">
      <c r="A15" s="26"/>
      <c r="B15" s="12" t="s">
        <v>9</v>
      </c>
      <c r="C15" s="13">
        <f>SUM(C13:C14)</f>
        <v>40</v>
      </c>
      <c r="D15" s="13">
        <f>SUM(D13:D14)</f>
        <v>37</v>
      </c>
      <c r="E15" s="49">
        <f>D15*100/C15</f>
        <v>92.5</v>
      </c>
      <c r="F15" s="13">
        <f>SUM(F13:F14)</f>
        <v>11</v>
      </c>
      <c r="G15" s="49">
        <f>F15*100/D15</f>
        <v>29.72972972972973</v>
      </c>
      <c r="H15" s="13">
        <f>SUM(H13:H14)</f>
        <v>12</v>
      </c>
      <c r="I15" s="49">
        <f>H15*100/D15</f>
        <v>32.432432432432435</v>
      </c>
      <c r="J15" s="13">
        <f>SUM(J13:J14)</f>
        <v>14</v>
      </c>
      <c r="K15" s="49">
        <f>J15*100/D15</f>
        <v>37.837837837837839</v>
      </c>
      <c r="L15" s="13"/>
      <c r="M15" s="49"/>
      <c r="N15" s="52">
        <f t="shared" si="4"/>
        <v>100</v>
      </c>
      <c r="O15" s="49">
        <f t="shared" si="5"/>
        <v>62.162162162162161</v>
      </c>
      <c r="P15" s="49">
        <f>(F15*5+H15*4+J15*3+L15*2)/D15</f>
        <v>3.9189189189189189</v>
      </c>
      <c r="Q15" s="53">
        <f>(F15*100+H15*64+J15*36+L15*16)/D15</f>
        <v>64.108108108108112</v>
      </c>
    </row>
    <row r="16" spans="1:17" ht="15.75" x14ac:dyDescent="0.25">
      <c r="A16" s="6"/>
      <c r="B16" s="33" t="s">
        <v>31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7"/>
      <c r="P16" s="7"/>
      <c r="Q16" s="7"/>
    </row>
    <row r="17" spans="1:17" ht="15.75" x14ac:dyDescent="0.25">
      <c r="A17" s="6">
        <v>53</v>
      </c>
      <c r="B17" s="8" t="s">
        <v>25</v>
      </c>
      <c r="C17" s="48">
        <v>8</v>
      </c>
      <c r="D17" s="48">
        <v>5</v>
      </c>
      <c r="E17" s="54">
        <f>D17*100/C17</f>
        <v>62.5</v>
      </c>
      <c r="F17" s="48">
        <v>1</v>
      </c>
      <c r="G17" s="54">
        <f>F17*100/D17</f>
        <v>20</v>
      </c>
      <c r="H17" s="48">
        <v>3</v>
      </c>
      <c r="I17" s="54">
        <f>H17*100/D17</f>
        <v>60</v>
      </c>
      <c r="J17" s="48">
        <v>1</v>
      </c>
      <c r="K17" s="54">
        <f>J17*100/D17</f>
        <v>20</v>
      </c>
      <c r="L17" s="48"/>
      <c r="M17" s="54"/>
      <c r="N17" s="51">
        <f t="shared" ref="N17:N19" si="6">(F17+H17+J17)*100/D17</f>
        <v>100</v>
      </c>
      <c r="O17" s="54">
        <f t="shared" ref="O17:O19" si="7">(F17+H17)*100/D17</f>
        <v>80</v>
      </c>
      <c r="P17" s="54">
        <f>(F17*5+H17*4+J17*3+L17*2)/D17</f>
        <v>4</v>
      </c>
      <c r="Q17" s="54">
        <f>(F17*100+H17*64+J17*36+L17*16)/D17</f>
        <v>65.599999999999994</v>
      </c>
    </row>
    <row r="18" spans="1:17" ht="16.5" thickBot="1" x14ac:dyDescent="0.3">
      <c r="A18" s="6">
        <v>56</v>
      </c>
      <c r="B18" s="8" t="s">
        <v>27</v>
      </c>
      <c r="C18" s="48">
        <v>9</v>
      </c>
      <c r="D18" s="48">
        <v>8</v>
      </c>
      <c r="E18" s="57">
        <f>D18*100/C18</f>
        <v>88.888888888888886</v>
      </c>
      <c r="F18" s="58">
        <v>1</v>
      </c>
      <c r="G18" s="57">
        <f>F18*100/D18</f>
        <v>12.5</v>
      </c>
      <c r="H18" s="58">
        <v>3</v>
      </c>
      <c r="I18" s="57">
        <f>H18*100/D18</f>
        <v>37.5</v>
      </c>
      <c r="J18" s="58">
        <v>4</v>
      </c>
      <c r="K18" s="57">
        <f>J18*100/D18</f>
        <v>50</v>
      </c>
      <c r="L18" s="58"/>
      <c r="M18" s="57"/>
      <c r="N18" s="59">
        <f t="shared" si="6"/>
        <v>100</v>
      </c>
      <c r="O18" s="57">
        <f t="shared" si="7"/>
        <v>50</v>
      </c>
      <c r="P18" s="57">
        <f>(F18*5+H18*4+J18*3+L18*2)/D18</f>
        <v>3.625</v>
      </c>
      <c r="Q18" s="57">
        <f>(F18*100+H18*64+J18*36+L18*16)/D18</f>
        <v>54.5</v>
      </c>
    </row>
    <row r="19" spans="1:17" ht="16.5" thickBot="1" x14ac:dyDescent="0.3">
      <c r="A19" s="26"/>
      <c r="B19" s="12" t="s">
        <v>9</v>
      </c>
      <c r="C19" s="13">
        <f>SUM(C17:C18)</f>
        <v>17</v>
      </c>
      <c r="D19" s="13">
        <f>SUM(D17:D18)</f>
        <v>13</v>
      </c>
      <c r="E19" s="49">
        <f>D19*100/C19</f>
        <v>76.470588235294116</v>
      </c>
      <c r="F19" s="13">
        <f>SUM(F17:F18)</f>
        <v>2</v>
      </c>
      <c r="G19" s="49">
        <f>F19*100/D19</f>
        <v>15.384615384615385</v>
      </c>
      <c r="H19" s="13">
        <f>SUM(H17:H18)</f>
        <v>6</v>
      </c>
      <c r="I19" s="49">
        <f>H19*100/D19</f>
        <v>46.153846153846153</v>
      </c>
      <c r="J19" s="13">
        <f>SUM(J17:J18)</f>
        <v>5</v>
      </c>
      <c r="K19" s="49">
        <f>J19*100/D19</f>
        <v>38.46153846153846</v>
      </c>
      <c r="L19" s="13"/>
      <c r="M19" s="49"/>
      <c r="N19" s="52">
        <f t="shared" si="6"/>
        <v>100</v>
      </c>
      <c r="O19" s="49">
        <f t="shared" si="7"/>
        <v>61.53846153846154</v>
      </c>
      <c r="P19" s="49">
        <f>(F19*5+H19*4+J19*3+L19*2)/D19</f>
        <v>3.7692307692307692</v>
      </c>
      <c r="Q19" s="53">
        <f>(F19*100+H19*64+J19*36+L19*16)/D19</f>
        <v>58.769230769230766</v>
      </c>
    </row>
    <row r="20" spans="1:17" ht="15.75" x14ac:dyDescent="0.25">
      <c r="A20" s="6"/>
      <c r="B20" s="17" t="s">
        <v>46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7"/>
      <c r="Q20" s="47"/>
    </row>
    <row r="21" spans="1:17" ht="16.5" thickBot="1" x14ac:dyDescent="0.3">
      <c r="A21" s="6">
        <v>89</v>
      </c>
      <c r="B21" s="45" t="s">
        <v>94</v>
      </c>
      <c r="C21" s="48">
        <v>13</v>
      </c>
      <c r="D21" s="48">
        <v>8</v>
      </c>
      <c r="E21" s="54">
        <f>D21*100/C21</f>
        <v>61.53846153846154</v>
      </c>
      <c r="F21" s="48">
        <v>4</v>
      </c>
      <c r="G21" s="54">
        <f>F21*100/D21</f>
        <v>50</v>
      </c>
      <c r="H21" s="48">
        <v>3</v>
      </c>
      <c r="I21" s="54">
        <f>H21*100/D21</f>
        <v>37.5</v>
      </c>
      <c r="J21" s="48">
        <v>1</v>
      </c>
      <c r="K21" s="54">
        <f>J21*100/D21</f>
        <v>12.5</v>
      </c>
      <c r="L21" s="48"/>
      <c r="M21" s="54"/>
      <c r="N21" s="51">
        <f t="shared" ref="N21:N22" si="8">(F21+H21+J21)*100/D21</f>
        <v>100</v>
      </c>
      <c r="O21" s="54">
        <f t="shared" ref="O21:O22" si="9">(F21+H21)*100/D21</f>
        <v>87.5</v>
      </c>
      <c r="P21" s="54">
        <f>(F21*5+H21*4+J21*3+L21*2)/D21</f>
        <v>4.375</v>
      </c>
      <c r="Q21" s="54">
        <f>(F21*100+H21*64+J21*36+L21*16)/D21</f>
        <v>78.5</v>
      </c>
    </row>
    <row r="22" spans="1:17" ht="16.5" thickBot="1" x14ac:dyDescent="0.3">
      <c r="A22" s="26"/>
      <c r="B22" s="50" t="s">
        <v>9</v>
      </c>
      <c r="C22" s="5">
        <f>SUM(C21:C21)</f>
        <v>13</v>
      </c>
      <c r="D22" s="5">
        <f>SUM(D21:D21)</f>
        <v>8</v>
      </c>
      <c r="E22" s="49">
        <f>D22*100/C22</f>
        <v>61.53846153846154</v>
      </c>
      <c r="F22" s="5">
        <f>SUM(F21:F21)</f>
        <v>4</v>
      </c>
      <c r="G22" s="49">
        <f>F22*100/D22</f>
        <v>50</v>
      </c>
      <c r="H22" s="5">
        <f>SUM(H21:H21)</f>
        <v>3</v>
      </c>
      <c r="I22" s="49">
        <f>H22*100/D22</f>
        <v>37.5</v>
      </c>
      <c r="J22" s="5">
        <f>SUM(J21:J21)</f>
        <v>1</v>
      </c>
      <c r="K22" s="49">
        <f>J22*100/D22</f>
        <v>12.5</v>
      </c>
      <c r="L22" s="5"/>
      <c r="M22" s="49"/>
      <c r="N22" s="52">
        <f t="shared" si="8"/>
        <v>100</v>
      </c>
      <c r="O22" s="49">
        <f t="shared" si="9"/>
        <v>87.5</v>
      </c>
      <c r="P22" s="49">
        <f>(F22*5+H22*4+J22*3+L22*2)/D22</f>
        <v>4.375</v>
      </c>
      <c r="Q22" s="53">
        <f>(F22*100+H22*64+J22*36+L22*16)/D22</f>
        <v>78.5</v>
      </c>
    </row>
    <row r="23" spans="1:17" ht="16.5" thickBot="1" x14ac:dyDescent="0.3">
      <c r="A23" s="38"/>
      <c r="B23" s="39" t="s">
        <v>99</v>
      </c>
      <c r="C23" s="5">
        <f>C11+C15+C19+C22</f>
        <v>132</v>
      </c>
      <c r="D23" s="5">
        <f>D11+D15+D19+D22</f>
        <v>110</v>
      </c>
      <c r="E23" s="49">
        <f>D23*100/C23</f>
        <v>83.333333333333329</v>
      </c>
      <c r="F23" s="5">
        <f>F11+F15+F19+F22</f>
        <v>26</v>
      </c>
      <c r="G23" s="49">
        <f>F23*100/D23</f>
        <v>23.636363636363637</v>
      </c>
      <c r="H23" s="5">
        <f>H11+H15+H19+H22</f>
        <v>50</v>
      </c>
      <c r="I23" s="49">
        <f>H23*100/D23</f>
        <v>45.454545454545453</v>
      </c>
      <c r="J23" s="5">
        <f>J11+J15+J19+J22</f>
        <v>34</v>
      </c>
      <c r="K23" s="49">
        <f>J23*100/D23</f>
        <v>30.90909090909091</v>
      </c>
      <c r="L23" s="5"/>
      <c r="M23" s="49"/>
      <c r="N23" s="52">
        <f t="shared" ref="N23" si="10">(F23+H23+J23)*100/D23</f>
        <v>100</v>
      </c>
      <c r="O23" s="49">
        <f t="shared" ref="O23" si="11">(F23+H23)*100/D23</f>
        <v>69.090909090909093</v>
      </c>
      <c r="P23" s="49">
        <f>(F23*5+H23*4+J23*3+L23*2)/D23</f>
        <v>3.9272727272727272</v>
      </c>
      <c r="Q23" s="53">
        <f>(F23*100+H23*64+J23*36+L23*16)/D23</f>
        <v>63.854545454545452</v>
      </c>
    </row>
    <row r="25" spans="1:17" ht="15.75" x14ac:dyDescent="0.25">
      <c r="C25" s="37"/>
    </row>
  </sheetData>
  <mergeCells count="15">
    <mergeCell ref="B2:Q2"/>
    <mergeCell ref="A4:A7"/>
    <mergeCell ref="B4:B7"/>
    <mergeCell ref="C4:C7"/>
    <mergeCell ref="D4:E6"/>
    <mergeCell ref="F4:M5"/>
    <mergeCell ref="N4:N7"/>
    <mergeCell ref="O4:O7"/>
    <mergeCell ref="P4:P7"/>
    <mergeCell ref="Q4:Q7"/>
    <mergeCell ref="F6:G6"/>
    <mergeCell ref="H6:I6"/>
    <mergeCell ref="J6:K6"/>
    <mergeCell ref="L6:M6"/>
    <mergeCell ref="B3:Q3"/>
  </mergeCells>
  <pageMargins left="0.7" right="0.7" top="0.75" bottom="0.75" header="0.3" footer="0.3"/>
  <pageSetup paperSize="9" orientation="portrait" horizontalDpi="0" verticalDpi="0" r:id="rId1"/>
  <ignoredErrors>
    <ignoredError sqref="E11 G11 I11 E15 G15 I15 E19 G19 I19 E22:E23 G22:G23 I22:I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Итоги базовый</vt:lpstr>
      <vt:lpstr>Итоги повышенный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Туман Алексей Михайлович</dc:creator>
  <cp:lastModifiedBy>Симашкевич Людмила Петровна</cp:lastModifiedBy>
  <dcterms:created xsi:type="dcterms:W3CDTF">2015-06-05T18:19:34Z</dcterms:created>
  <dcterms:modified xsi:type="dcterms:W3CDTF">2026-05-26T05:25:16Z</dcterms:modified>
</cp:coreProperties>
</file>