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машкевич\Desktop\НА САЙТ\"/>
    </mc:Choice>
  </mc:AlternateContent>
  <bookViews>
    <workbookView xWindow="0" yWindow="0" windowWidth="21600" windowHeight="9630"/>
  </bookViews>
  <sheets>
    <sheet name="общие итог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6" i="1" l="1"/>
  <c r="L157" i="1"/>
  <c r="P154" i="1"/>
  <c r="O154" i="1"/>
  <c r="N154" i="1"/>
  <c r="M154" i="1"/>
  <c r="J154" i="1"/>
  <c r="H154" i="1"/>
  <c r="F154" i="1"/>
  <c r="D154" i="1"/>
  <c r="L155" i="1"/>
  <c r="L146" i="1"/>
  <c r="L136" i="1"/>
  <c r="L156" i="1" l="1"/>
  <c r="L117" i="1"/>
  <c r="L110" i="1"/>
  <c r="L133" i="1"/>
  <c r="L105" i="1"/>
  <c r="L94" i="1"/>
  <c r="L93" i="1"/>
  <c r="P98" i="1"/>
  <c r="O98" i="1"/>
  <c r="N98" i="1"/>
  <c r="M98" i="1"/>
  <c r="J98" i="1"/>
  <c r="H98" i="1"/>
  <c r="F98" i="1"/>
  <c r="D98" i="1"/>
  <c r="L88" i="1"/>
  <c r="L82" i="1"/>
  <c r="L81" i="1"/>
  <c r="L76" i="1"/>
  <c r="C90" i="1"/>
  <c r="L90" i="1" s="1"/>
  <c r="L73" i="1" l="1"/>
  <c r="L68" i="1"/>
  <c r="L63" i="1"/>
  <c r="L62" i="1"/>
  <c r="L55" i="1"/>
  <c r="L50" i="1"/>
  <c r="L48" i="1"/>
  <c r="K43" i="1" l="1"/>
  <c r="L43" i="1" s="1"/>
  <c r="K42" i="1"/>
  <c r="L42" i="1" s="1"/>
  <c r="K39" i="1"/>
  <c r="L39" i="1" s="1"/>
  <c r="K37" i="1"/>
  <c r="K46" i="1" l="1"/>
  <c r="L46" i="1" s="1"/>
  <c r="L37" i="1"/>
  <c r="P149" i="1"/>
  <c r="O149" i="1"/>
  <c r="N149" i="1"/>
  <c r="M149" i="1"/>
  <c r="J149" i="1"/>
  <c r="H149" i="1"/>
  <c r="F149" i="1"/>
  <c r="D149" i="1"/>
  <c r="P148" i="1"/>
  <c r="O148" i="1"/>
  <c r="N148" i="1"/>
  <c r="M148" i="1"/>
  <c r="J148" i="1"/>
  <c r="H148" i="1"/>
  <c r="F148" i="1"/>
  <c r="D148" i="1"/>
  <c r="P104" i="1"/>
  <c r="O104" i="1"/>
  <c r="N104" i="1"/>
  <c r="M104" i="1"/>
  <c r="J104" i="1"/>
  <c r="H104" i="1"/>
  <c r="F104" i="1"/>
  <c r="D104" i="1"/>
  <c r="P103" i="1"/>
  <c r="O103" i="1"/>
  <c r="N103" i="1"/>
  <c r="M103" i="1"/>
  <c r="J103" i="1"/>
  <c r="H103" i="1"/>
  <c r="F103" i="1"/>
  <c r="D103" i="1"/>
  <c r="P102" i="1"/>
  <c r="O102" i="1"/>
  <c r="N102" i="1"/>
  <c r="M102" i="1"/>
  <c r="J102" i="1"/>
  <c r="H102" i="1"/>
  <c r="F102" i="1"/>
  <c r="D102" i="1"/>
  <c r="P101" i="1"/>
  <c r="O101" i="1"/>
  <c r="N101" i="1"/>
  <c r="M101" i="1"/>
  <c r="J101" i="1"/>
  <c r="H101" i="1"/>
  <c r="F101" i="1"/>
  <c r="D101" i="1"/>
  <c r="P100" i="1"/>
  <c r="O100" i="1"/>
  <c r="N100" i="1"/>
  <c r="M100" i="1"/>
  <c r="J100" i="1"/>
  <c r="H100" i="1"/>
  <c r="F100" i="1"/>
  <c r="D100" i="1"/>
  <c r="P99" i="1"/>
  <c r="O99" i="1"/>
  <c r="N99" i="1"/>
  <c r="M99" i="1"/>
  <c r="J99" i="1"/>
  <c r="H99" i="1"/>
  <c r="F99" i="1"/>
  <c r="D99" i="1"/>
  <c r="P97" i="1"/>
  <c r="O97" i="1"/>
  <c r="N97" i="1"/>
  <c r="M97" i="1"/>
  <c r="J97" i="1"/>
  <c r="H97" i="1"/>
  <c r="F97" i="1"/>
  <c r="D97" i="1"/>
  <c r="P96" i="1"/>
  <c r="O96" i="1"/>
  <c r="N96" i="1"/>
  <c r="M96" i="1"/>
  <c r="J96" i="1"/>
  <c r="H96" i="1"/>
  <c r="F96" i="1"/>
  <c r="D96" i="1"/>
  <c r="P95" i="1"/>
  <c r="O95" i="1"/>
  <c r="N95" i="1"/>
  <c r="M95" i="1"/>
  <c r="J95" i="1"/>
  <c r="H95" i="1"/>
  <c r="F95" i="1"/>
  <c r="D95" i="1"/>
  <c r="P94" i="1"/>
  <c r="O94" i="1"/>
  <c r="N94" i="1"/>
  <c r="M94" i="1"/>
  <c r="J94" i="1"/>
  <c r="H94" i="1"/>
  <c r="F94" i="1"/>
  <c r="D94" i="1"/>
  <c r="P93" i="1"/>
  <c r="O93" i="1"/>
  <c r="N93" i="1"/>
  <c r="M93" i="1"/>
  <c r="J93" i="1"/>
  <c r="H93" i="1"/>
  <c r="F93" i="1"/>
  <c r="D93" i="1"/>
  <c r="P92" i="1"/>
  <c r="O92" i="1"/>
  <c r="N92" i="1"/>
  <c r="M92" i="1"/>
  <c r="J92" i="1"/>
  <c r="H92" i="1"/>
  <c r="F92" i="1"/>
  <c r="D92" i="1"/>
  <c r="P155" i="1"/>
  <c r="O155" i="1"/>
  <c r="N155" i="1"/>
  <c r="M155" i="1"/>
  <c r="J155" i="1"/>
  <c r="H155" i="1"/>
  <c r="F155" i="1"/>
  <c r="D155" i="1"/>
  <c r="P153" i="1"/>
  <c r="O153" i="1"/>
  <c r="N153" i="1"/>
  <c r="M153" i="1"/>
  <c r="J153" i="1"/>
  <c r="H153" i="1"/>
  <c r="D153" i="1"/>
  <c r="P152" i="1"/>
  <c r="O152" i="1"/>
  <c r="N152" i="1"/>
  <c r="M152" i="1"/>
  <c r="J152" i="1"/>
  <c r="H152" i="1"/>
  <c r="D152" i="1"/>
  <c r="P151" i="1"/>
  <c r="O151" i="1"/>
  <c r="N151" i="1"/>
  <c r="M151" i="1"/>
  <c r="J151" i="1"/>
  <c r="H151" i="1"/>
  <c r="F151" i="1"/>
  <c r="D151" i="1"/>
  <c r="P150" i="1"/>
  <c r="O150" i="1"/>
  <c r="N150" i="1"/>
  <c r="M150" i="1"/>
  <c r="J150" i="1"/>
  <c r="H150" i="1"/>
  <c r="F150" i="1"/>
  <c r="D150" i="1"/>
  <c r="P145" i="1"/>
  <c r="O145" i="1"/>
  <c r="N145" i="1"/>
  <c r="M145" i="1"/>
  <c r="H145" i="1"/>
  <c r="D145" i="1"/>
  <c r="P144" i="1"/>
  <c r="O144" i="1"/>
  <c r="N144" i="1"/>
  <c r="M144" i="1"/>
  <c r="H144" i="1"/>
  <c r="D144" i="1"/>
  <c r="P143" i="1"/>
  <c r="O143" i="1"/>
  <c r="N143" i="1"/>
  <c r="M143" i="1"/>
  <c r="J143" i="1"/>
  <c r="H143" i="1"/>
  <c r="F143" i="1"/>
  <c r="D143" i="1"/>
  <c r="P142" i="1"/>
  <c r="O142" i="1"/>
  <c r="N142" i="1"/>
  <c r="M142" i="1"/>
  <c r="J142" i="1"/>
  <c r="H142" i="1"/>
  <c r="F142" i="1"/>
  <c r="D142" i="1"/>
  <c r="P141" i="1"/>
  <c r="O141" i="1"/>
  <c r="N141" i="1"/>
  <c r="M141" i="1"/>
  <c r="J141" i="1"/>
  <c r="H141" i="1"/>
  <c r="F141" i="1"/>
  <c r="D141" i="1"/>
  <c r="P140" i="1"/>
  <c r="O140" i="1"/>
  <c r="N140" i="1"/>
  <c r="M140" i="1"/>
  <c r="J140" i="1"/>
  <c r="H140" i="1"/>
  <c r="D140" i="1"/>
  <c r="P139" i="1"/>
  <c r="O139" i="1"/>
  <c r="N139" i="1"/>
  <c r="M139" i="1"/>
  <c r="H139" i="1"/>
  <c r="F139" i="1"/>
  <c r="D139" i="1"/>
  <c r="P138" i="1"/>
  <c r="O138" i="1"/>
  <c r="N138" i="1"/>
  <c r="M138" i="1"/>
  <c r="J138" i="1"/>
  <c r="H138" i="1"/>
  <c r="F138" i="1"/>
  <c r="D138" i="1"/>
  <c r="P137" i="1"/>
  <c r="O137" i="1"/>
  <c r="N137" i="1"/>
  <c r="M137" i="1"/>
  <c r="J137" i="1"/>
  <c r="H137" i="1"/>
  <c r="F137" i="1"/>
  <c r="D137" i="1"/>
  <c r="P136" i="1"/>
  <c r="O136" i="1"/>
  <c r="N136" i="1"/>
  <c r="M136" i="1"/>
  <c r="J136" i="1"/>
  <c r="H136" i="1"/>
  <c r="F136" i="1"/>
  <c r="D136" i="1"/>
  <c r="P135" i="1"/>
  <c r="O135" i="1"/>
  <c r="N135" i="1"/>
  <c r="M135" i="1"/>
  <c r="H135" i="1"/>
  <c r="F135" i="1"/>
  <c r="D135" i="1"/>
  <c r="P132" i="1"/>
  <c r="O132" i="1"/>
  <c r="N132" i="1"/>
  <c r="M132" i="1"/>
  <c r="J132" i="1"/>
  <c r="H132" i="1"/>
  <c r="F132" i="1"/>
  <c r="D132" i="1"/>
  <c r="P131" i="1"/>
  <c r="O131" i="1"/>
  <c r="N131" i="1"/>
  <c r="M131" i="1"/>
  <c r="J131" i="1"/>
  <c r="H131" i="1"/>
  <c r="F131" i="1"/>
  <c r="D131" i="1"/>
  <c r="P130" i="1"/>
  <c r="O130" i="1"/>
  <c r="N130" i="1"/>
  <c r="M130" i="1"/>
  <c r="J130" i="1"/>
  <c r="H130" i="1"/>
  <c r="F130" i="1"/>
  <c r="D130" i="1"/>
  <c r="P129" i="1"/>
  <c r="O129" i="1"/>
  <c r="N129" i="1"/>
  <c r="M129" i="1"/>
  <c r="J129" i="1"/>
  <c r="H129" i="1"/>
  <c r="F129" i="1"/>
  <c r="D129" i="1"/>
  <c r="P128" i="1"/>
  <c r="O128" i="1"/>
  <c r="N128" i="1"/>
  <c r="M128" i="1"/>
  <c r="J128" i="1"/>
  <c r="H128" i="1"/>
  <c r="F128" i="1"/>
  <c r="D128" i="1"/>
  <c r="P127" i="1"/>
  <c r="O127" i="1"/>
  <c r="N127" i="1"/>
  <c r="M127" i="1"/>
  <c r="J127" i="1"/>
  <c r="H127" i="1"/>
  <c r="F127" i="1"/>
  <c r="D127" i="1"/>
  <c r="P126" i="1"/>
  <c r="O126" i="1"/>
  <c r="N126" i="1"/>
  <c r="M126" i="1"/>
  <c r="J126" i="1"/>
  <c r="H126" i="1"/>
  <c r="F126" i="1"/>
  <c r="D126" i="1"/>
  <c r="P125" i="1"/>
  <c r="O125" i="1"/>
  <c r="N125" i="1"/>
  <c r="M125" i="1"/>
  <c r="J125" i="1"/>
  <c r="H125" i="1"/>
  <c r="F125" i="1"/>
  <c r="D125" i="1"/>
  <c r="P124" i="1"/>
  <c r="O124" i="1"/>
  <c r="N124" i="1"/>
  <c r="M124" i="1"/>
  <c r="J124" i="1"/>
  <c r="H124" i="1"/>
  <c r="F124" i="1"/>
  <c r="D124" i="1"/>
  <c r="P123" i="1"/>
  <c r="O123" i="1"/>
  <c r="N123" i="1"/>
  <c r="M123" i="1"/>
  <c r="J123" i="1"/>
  <c r="H123" i="1"/>
  <c r="F123" i="1"/>
  <c r="D123" i="1"/>
  <c r="P122" i="1"/>
  <c r="O122" i="1"/>
  <c r="N122" i="1"/>
  <c r="M122" i="1"/>
  <c r="J122" i="1"/>
  <c r="H122" i="1"/>
  <c r="F122" i="1"/>
  <c r="D122" i="1"/>
  <c r="P121" i="1"/>
  <c r="O121" i="1"/>
  <c r="N121" i="1"/>
  <c r="M121" i="1"/>
  <c r="J121" i="1"/>
  <c r="H121" i="1"/>
  <c r="F121" i="1"/>
  <c r="D121" i="1"/>
  <c r="P120" i="1"/>
  <c r="O120" i="1"/>
  <c r="N120" i="1"/>
  <c r="M120" i="1"/>
  <c r="J120" i="1"/>
  <c r="H120" i="1"/>
  <c r="F120" i="1"/>
  <c r="D120" i="1"/>
  <c r="P119" i="1"/>
  <c r="O119" i="1"/>
  <c r="N119" i="1"/>
  <c r="M119" i="1"/>
  <c r="J119" i="1"/>
  <c r="H119" i="1"/>
  <c r="F119" i="1"/>
  <c r="D119" i="1"/>
  <c r="P118" i="1"/>
  <c r="O118" i="1"/>
  <c r="N118" i="1"/>
  <c r="M118" i="1"/>
  <c r="J118" i="1"/>
  <c r="H118" i="1"/>
  <c r="F118" i="1"/>
  <c r="D118" i="1"/>
  <c r="P117" i="1"/>
  <c r="O117" i="1"/>
  <c r="N117" i="1"/>
  <c r="M117" i="1"/>
  <c r="J117" i="1"/>
  <c r="H117" i="1"/>
  <c r="F117" i="1"/>
  <c r="D117" i="1"/>
  <c r="P116" i="1"/>
  <c r="O116" i="1"/>
  <c r="N116" i="1"/>
  <c r="M116" i="1"/>
  <c r="J116" i="1"/>
  <c r="H116" i="1"/>
  <c r="F116" i="1"/>
  <c r="D116" i="1"/>
  <c r="P115" i="1"/>
  <c r="O115" i="1"/>
  <c r="N115" i="1"/>
  <c r="M115" i="1"/>
  <c r="J115" i="1"/>
  <c r="H115" i="1"/>
  <c r="F115" i="1"/>
  <c r="D115" i="1"/>
  <c r="P114" i="1"/>
  <c r="O114" i="1"/>
  <c r="N114" i="1"/>
  <c r="M114" i="1"/>
  <c r="J114" i="1"/>
  <c r="H114" i="1"/>
  <c r="F114" i="1"/>
  <c r="D114" i="1"/>
  <c r="P113" i="1"/>
  <c r="O113" i="1"/>
  <c r="N113" i="1"/>
  <c r="M113" i="1"/>
  <c r="J113" i="1"/>
  <c r="H113" i="1"/>
  <c r="F113" i="1"/>
  <c r="D113" i="1"/>
  <c r="P112" i="1"/>
  <c r="O112" i="1"/>
  <c r="N112" i="1"/>
  <c r="M112" i="1"/>
  <c r="J112" i="1"/>
  <c r="H112" i="1"/>
  <c r="F112" i="1"/>
  <c r="D112" i="1"/>
  <c r="P111" i="1"/>
  <c r="O111" i="1"/>
  <c r="N111" i="1"/>
  <c r="M111" i="1"/>
  <c r="J111" i="1"/>
  <c r="H111" i="1"/>
  <c r="F111" i="1"/>
  <c r="D111" i="1"/>
  <c r="P110" i="1"/>
  <c r="O110" i="1"/>
  <c r="N110" i="1"/>
  <c r="M110" i="1"/>
  <c r="J110" i="1"/>
  <c r="H110" i="1"/>
  <c r="F110" i="1"/>
  <c r="D110" i="1"/>
  <c r="P109" i="1"/>
  <c r="O109" i="1"/>
  <c r="N109" i="1"/>
  <c r="M109" i="1"/>
  <c r="J109" i="1"/>
  <c r="H109" i="1"/>
  <c r="F109" i="1"/>
  <c r="D109" i="1"/>
  <c r="P108" i="1"/>
  <c r="O108" i="1"/>
  <c r="N108" i="1"/>
  <c r="M108" i="1"/>
  <c r="J108" i="1"/>
  <c r="H108" i="1"/>
  <c r="F108" i="1"/>
  <c r="D108" i="1"/>
  <c r="P107" i="1"/>
  <c r="O107" i="1"/>
  <c r="N107" i="1"/>
  <c r="M107" i="1"/>
  <c r="J107" i="1"/>
  <c r="H107" i="1"/>
  <c r="F107" i="1"/>
  <c r="D107" i="1"/>
  <c r="P157" i="1"/>
  <c r="O157" i="1"/>
  <c r="N157" i="1"/>
  <c r="M157" i="1"/>
  <c r="J157" i="1"/>
  <c r="H157" i="1"/>
  <c r="F157" i="1"/>
  <c r="D157" i="1"/>
  <c r="P156" i="1"/>
  <c r="O156" i="1"/>
  <c r="N156" i="1"/>
  <c r="M156" i="1"/>
  <c r="J156" i="1"/>
  <c r="H156" i="1"/>
  <c r="F156" i="1"/>
  <c r="D156" i="1"/>
  <c r="J146" i="1"/>
  <c r="H146" i="1"/>
  <c r="D146" i="1"/>
  <c r="P133" i="1"/>
  <c r="O133" i="1"/>
  <c r="N133" i="1"/>
  <c r="M133" i="1"/>
  <c r="J133" i="1"/>
  <c r="H133" i="1"/>
  <c r="F133" i="1"/>
  <c r="D133" i="1"/>
  <c r="P105" i="1"/>
  <c r="O105" i="1"/>
  <c r="N105" i="1"/>
  <c r="M105" i="1"/>
  <c r="J105" i="1"/>
  <c r="H105" i="1"/>
  <c r="F105" i="1"/>
  <c r="D105" i="1"/>
  <c r="P90" i="1"/>
  <c r="O90" i="1"/>
  <c r="N90" i="1"/>
  <c r="M90" i="1"/>
  <c r="J90" i="1"/>
  <c r="H90" i="1"/>
  <c r="F90" i="1"/>
  <c r="D90" i="1"/>
  <c r="P73" i="1"/>
  <c r="O73" i="1"/>
  <c r="N73" i="1"/>
  <c r="M73" i="1"/>
  <c r="J73" i="1"/>
  <c r="H73" i="1"/>
  <c r="F73" i="1"/>
  <c r="D73" i="1"/>
  <c r="P89" i="1"/>
  <c r="O89" i="1"/>
  <c r="N89" i="1"/>
  <c r="M89" i="1"/>
  <c r="J89" i="1"/>
  <c r="H89" i="1"/>
  <c r="F89" i="1"/>
  <c r="D89" i="1"/>
  <c r="P88" i="1"/>
  <c r="O88" i="1"/>
  <c r="N88" i="1"/>
  <c r="M88" i="1"/>
  <c r="J88" i="1"/>
  <c r="H88" i="1"/>
  <c r="F88" i="1"/>
  <c r="D88" i="1"/>
  <c r="P87" i="1"/>
  <c r="O87" i="1"/>
  <c r="N87" i="1"/>
  <c r="M87" i="1"/>
  <c r="J87" i="1"/>
  <c r="H87" i="1"/>
  <c r="F87" i="1"/>
  <c r="D87" i="1"/>
  <c r="P86" i="1"/>
  <c r="O86" i="1"/>
  <c r="N86" i="1"/>
  <c r="M86" i="1"/>
  <c r="J86" i="1"/>
  <c r="H86" i="1"/>
  <c r="F86" i="1"/>
  <c r="D86" i="1"/>
  <c r="P85" i="1"/>
  <c r="O85" i="1"/>
  <c r="N85" i="1"/>
  <c r="M85" i="1"/>
  <c r="J85" i="1"/>
  <c r="H85" i="1"/>
  <c r="F85" i="1"/>
  <c r="D85" i="1"/>
  <c r="P84" i="1"/>
  <c r="O84" i="1"/>
  <c r="N84" i="1"/>
  <c r="M84" i="1"/>
  <c r="J84" i="1"/>
  <c r="H84" i="1"/>
  <c r="F84" i="1"/>
  <c r="D84" i="1"/>
  <c r="P83" i="1"/>
  <c r="O83" i="1"/>
  <c r="N83" i="1"/>
  <c r="M83" i="1"/>
  <c r="J83" i="1"/>
  <c r="H83" i="1"/>
  <c r="F83" i="1"/>
  <c r="D83" i="1"/>
  <c r="P82" i="1"/>
  <c r="O82" i="1"/>
  <c r="N82" i="1"/>
  <c r="M82" i="1"/>
  <c r="J82" i="1"/>
  <c r="H82" i="1"/>
  <c r="F82" i="1"/>
  <c r="D82" i="1"/>
  <c r="P81" i="1"/>
  <c r="O81" i="1"/>
  <c r="N81" i="1"/>
  <c r="M81" i="1"/>
  <c r="J81" i="1"/>
  <c r="H81" i="1"/>
  <c r="F81" i="1"/>
  <c r="D81" i="1"/>
  <c r="P80" i="1"/>
  <c r="O80" i="1"/>
  <c r="N80" i="1"/>
  <c r="M80" i="1"/>
  <c r="J80" i="1"/>
  <c r="H80" i="1"/>
  <c r="F80" i="1"/>
  <c r="D80" i="1"/>
  <c r="P79" i="1"/>
  <c r="O79" i="1"/>
  <c r="N79" i="1"/>
  <c r="M79" i="1"/>
  <c r="J79" i="1"/>
  <c r="H79" i="1"/>
  <c r="F79" i="1"/>
  <c r="D79" i="1"/>
  <c r="P78" i="1"/>
  <c r="O78" i="1"/>
  <c r="N78" i="1"/>
  <c r="M78" i="1"/>
  <c r="J78" i="1"/>
  <c r="H78" i="1"/>
  <c r="F78" i="1"/>
  <c r="D78" i="1"/>
  <c r="P77" i="1"/>
  <c r="O77" i="1"/>
  <c r="N77" i="1"/>
  <c r="M77" i="1"/>
  <c r="J77" i="1"/>
  <c r="H77" i="1"/>
  <c r="F77" i="1"/>
  <c r="D77" i="1"/>
  <c r="P76" i="1"/>
  <c r="O76" i="1"/>
  <c r="N76" i="1"/>
  <c r="M76" i="1"/>
  <c r="J76" i="1"/>
  <c r="H76" i="1"/>
  <c r="F76" i="1"/>
  <c r="D76" i="1"/>
  <c r="P75" i="1"/>
  <c r="O75" i="1"/>
  <c r="N75" i="1"/>
  <c r="M75" i="1"/>
  <c r="J75" i="1"/>
  <c r="H75" i="1"/>
  <c r="F75" i="1"/>
  <c r="D75" i="1"/>
  <c r="P72" i="1"/>
  <c r="O72" i="1"/>
  <c r="N72" i="1"/>
  <c r="M72" i="1"/>
  <c r="J72" i="1"/>
  <c r="H72" i="1"/>
  <c r="F72" i="1"/>
  <c r="D72" i="1"/>
  <c r="P71" i="1"/>
  <c r="O71" i="1"/>
  <c r="N71" i="1"/>
  <c r="M71" i="1"/>
  <c r="J71" i="1"/>
  <c r="H71" i="1"/>
  <c r="F71" i="1"/>
  <c r="D71" i="1"/>
  <c r="P70" i="1"/>
  <c r="O70" i="1"/>
  <c r="N70" i="1"/>
  <c r="M70" i="1"/>
  <c r="J70" i="1"/>
  <c r="H70" i="1"/>
  <c r="F70" i="1"/>
  <c r="D70" i="1"/>
  <c r="P69" i="1"/>
  <c r="O69" i="1"/>
  <c r="N69" i="1"/>
  <c r="M69" i="1"/>
  <c r="J69" i="1"/>
  <c r="H69" i="1"/>
  <c r="F69" i="1"/>
  <c r="D69" i="1"/>
  <c r="P68" i="1"/>
  <c r="O68" i="1"/>
  <c r="N68" i="1"/>
  <c r="M68" i="1"/>
  <c r="J68" i="1"/>
  <c r="H68" i="1"/>
  <c r="F68" i="1"/>
  <c r="D68" i="1"/>
  <c r="P67" i="1"/>
  <c r="O67" i="1"/>
  <c r="N67" i="1"/>
  <c r="M67" i="1"/>
  <c r="J67" i="1"/>
  <c r="H67" i="1"/>
  <c r="F67" i="1"/>
  <c r="D67" i="1"/>
  <c r="P66" i="1"/>
  <c r="O66" i="1"/>
  <c r="N66" i="1"/>
  <c r="M66" i="1"/>
  <c r="J66" i="1"/>
  <c r="H66" i="1"/>
  <c r="F66" i="1"/>
  <c r="D66" i="1"/>
  <c r="P65" i="1"/>
  <c r="O65" i="1"/>
  <c r="N65" i="1"/>
  <c r="M65" i="1"/>
  <c r="J65" i="1"/>
  <c r="H65" i="1"/>
  <c r="F65" i="1"/>
  <c r="D65" i="1"/>
  <c r="P64" i="1"/>
  <c r="O64" i="1"/>
  <c r="N64" i="1"/>
  <c r="M64" i="1"/>
  <c r="J64" i="1"/>
  <c r="H64" i="1"/>
  <c r="F64" i="1"/>
  <c r="D64" i="1"/>
  <c r="P63" i="1"/>
  <c r="O63" i="1"/>
  <c r="N63" i="1"/>
  <c r="M63" i="1"/>
  <c r="J63" i="1"/>
  <c r="H63" i="1"/>
  <c r="F63" i="1"/>
  <c r="D63" i="1"/>
  <c r="P62" i="1"/>
  <c r="O62" i="1"/>
  <c r="N62" i="1"/>
  <c r="M62" i="1"/>
  <c r="J62" i="1"/>
  <c r="H62" i="1"/>
  <c r="F62" i="1"/>
  <c r="D62" i="1"/>
  <c r="P61" i="1"/>
  <c r="O61" i="1"/>
  <c r="N61" i="1"/>
  <c r="M61" i="1"/>
  <c r="J61" i="1"/>
  <c r="H61" i="1"/>
  <c r="F61" i="1"/>
  <c r="D61" i="1"/>
  <c r="P60" i="1"/>
  <c r="O60" i="1"/>
  <c r="N60" i="1"/>
  <c r="M60" i="1"/>
  <c r="J60" i="1"/>
  <c r="H60" i="1"/>
  <c r="F60" i="1"/>
  <c r="D60" i="1"/>
  <c r="P59" i="1"/>
  <c r="O59" i="1"/>
  <c r="N59" i="1"/>
  <c r="M59" i="1"/>
  <c r="J59" i="1"/>
  <c r="H59" i="1"/>
  <c r="F59" i="1"/>
  <c r="D59" i="1"/>
  <c r="P58" i="1"/>
  <c r="O58" i="1"/>
  <c r="N58" i="1"/>
  <c r="M58" i="1"/>
  <c r="J58" i="1"/>
  <c r="H58" i="1"/>
  <c r="F58" i="1"/>
  <c r="D58" i="1"/>
  <c r="P57" i="1"/>
  <c r="O57" i="1"/>
  <c r="N57" i="1"/>
  <c r="M57" i="1"/>
  <c r="J57" i="1"/>
  <c r="H57" i="1"/>
  <c r="F57" i="1"/>
  <c r="D57" i="1"/>
  <c r="P56" i="1"/>
  <c r="O56" i="1"/>
  <c r="N56" i="1"/>
  <c r="M56" i="1"/>
  <c r="J56" i="1"/>
  <c r="H56" i="1"/>
  <c r="F56" i="1"/>
  <c r="D56" i="1"/>
  <c r="P55" i="1"/>
  <c r="O55" i="1"/>
  <c r="N55" i="1"/>
  <c r="M55" i="1"/>
  <c r="J55" i="1"/>
  <c r="H55" i="1"/>
  <c r="F55" i="1"/>
  <c r="D55" i="1"/>
  <c r="P54" i="1"/>
  <c r="O54" i="1"/>
  <c r="N54" i="1"/>
  <c r="M54" i="1"/>
  <c r="J54" i="1"/>
  <c r="H54" i="1"/>
  <c r="F54" i="1"/>
  <c r="D54" i="1"/>
  <c r="P53" i="1"/>
  <c r="O53" i="1"/>
  <c r="N53" i="1"/>
  <c r="M53" i="1"/>
  <c r="J53" i="1"/>
  <c r="H53" i="1"/>
  <c r="F53" i="1"/>
  <c r="D53" i="1"/>
  <c r="P52" i="1"/>
  <c r="O52" i="1"/>
  <c r="N52" i="1"/>
  <c r="M52" i="1"/>
  <c r="J52" i="1"/>
  <c r="H52" i="1"/>
  <c r="F52" i="1"/>
  <c r="D52" i="1"/>
  <c r="P51" i="1"/>
  <c r="O51" i="1"/>
  <c r="N51" i="1"/>
  <c r="M51" i="1"/>
  <c r="J51" i="1"/>
  <c r="H51" i="1"/>
  <c r="F51" i="1"/>
  <c r="D51" i="1"/>
  <c r="P50" i="1"/>
  <c r="O50" i="1"/>
  <c r="N50" i="1"/>
  <c r="M50" i="1"/>
  <c r="J50" i="1"/>
  <c r="H50" i="1"/>
  <c r="F50" i="1"/>
  <c r="D50" i="1"/>
  <c r="P49" i="1"/>
  <c r="O49" i="1"/>
  <c r="N49" i="1"/>
  <c r="M49" i="1"/>
  <c r="J49" i="1"/>
  <c r="H49" i="1"/>
  <c r="F49" i="1"/>
  <c r="D49" i="1"/>
  <c r="P48" i="1"/>
  <c r="O48" i="1"/>
  <c r="N48" i="1"/>
  <c r="M48" i="1"/>
  <c r="J48" i="1"/>
  <c r="H48" i="1"/>
  <c r="F48" i="1"/>
  <c r="D48" i="1"/>
  <c r="P46" i="1"/>
  <c r="N46" i="1"/>
  <c r="M46" i="1"/>
  <c r="J46" i="1"/>
  <c r="H46" i="1"/>
  <c r="F46" i="1"/>
  <c r="D46" i="1"/>
  <c r="P45" i="1"/>
  <c r="O45" i="1"/>
  <c r="N45" i="1"/>
  <c r="M45" i="1"/>
  <c r="J45" i="1"/>
  <c r="H45" i="1"/>
  <c r="F45" i="1"/>
  <c r="D45" i="1"/>
  <c r="P44" i="1"/>
  <c r="O44" i="1"/>
  <c r="N44" i="1"/>
  <c r="M44" i="1"/>
  <c r="J44" i="1"/>
  <c r="H44" i="1"/>
  <c r="F44" i="1"/>
  <c r="D44" i="1"/>
  <c r="P43" i="1"/>
  <c r="O43" i="1"/>
  <c r="N43" i="1"/>
  <c r="M43" i="1"/>
  <c r="J43" i="1"/>
  <c r="H43" i="1"/>
  <c r="F43" i="1"/>
  <c r="D43" i="1"/>
  <c r="P42" i="1"/>
  <c r="O42" i="1"/>
  <c r="N42" i="1"/>
  <c r="M42" i="1"/>
  <c r="J42" i="1"/>
  <c r="H42" i="1"/>
  <c r="F42" i="1"/>
  <c r="D42" i="1"/>
  <c r="P41" i="1"/>
  <c r="O41" i="1"/>
  <c r="N41" i="1"/>
  <c r="M41" i="1"/>
  <c r="J41" i="1"/>
  <c r="H41" i="1"/>
  <c r="F41" i="1"/>
  <c r="D41" i="1"/>
  <c r="P40" i="1"/>
  <c r="O40" i="1"/>
  <c r="N40" i="1"/>
  <c r="M40" i="1"/>
  <c r="J40" i="1"/>
  <c r="H40" i="1"/>
  <c r="F40" i="1"/>
  <c r="D40" i="1"/>
  <c r="P39" i="1"/>
  <c r="O39" i="1"/>
  <c r="N39" i="1"/>
  <c r="M39" i="1"/>
  <c r="J39" i="1"/>
  <c r="H39" i="1"/>
  <c r="F39" i="1"/>
  <c r="D39" i="1"/>
  <c r="P38" i="1"/>
  <c r="O38" i="1"/>
  <c r="N38" i="1"/>
  <c r="M38" i="1"/>
  <c r="J38" i="1"/>
  <c r="H38" i="1"/>
  <c r="F38" i="1"/>
  <c r="D38" i="1"/>
  <c r="P37" i="1"/>
  <c r="O37" i="1"/>
  <c r="N37" i="1"/>
  <c r="M37" i="1"/>
  <c r="J37" i="1"/>
  <c r="H37" i="1"/>
  <c r="F37" i="1"/>
  <c r="D37" i="1"/>
  <c r="P36" i="1"/>
  <c r="O36" i="1"/>
  <c r="N36" i="1"/>
  <c r="M36" i="1"/>
  <c r="J36" i="1"/>
  <c r="H36" i="1"/>
  <c r="F36" i="1"/>
  <c r="D36" i="1"/>
  <c r="P35" i="1"/>
  <c r="O35" i="1"/>
  <c r="N35" i="1"/>
  <c r="M35" i="1"/>
  <c r="J35" i="1"/>
  <c r="H35" i="1"/>
  <c r="F35" i="1"/>
  <c r="D35" i="1"/>
  <c r="P34" i="1"/>
  <c r="O34" i="1"/>
  <c r="N34" i="1"/>
  <c r="M34" i="1"/>
  <c r="J34" i="1"/>
  <c r="H34" i="1"/>
  <c r="F34" i="1"/>
  <c r="D34" i="1"/>
  <c r="P33" i="1"/>
  <c r="O33" i="1"/>
  <c r="N33" i="1"/>
  <c r="M33" i="1"/>
  <c r="J33" i="1"/>
  <c r="H33" i="1"/>
  <c r="F33" i="1"/>
  <c r="D33" i="1"/>
  <c r="P32" i="1"/>
  <c r="O32" i="1"/>
  <c r="N32" i="1"/>
  <c r="M32" i="1"/>
  <c r="J32" i="1"/>
  <c r="H32" i="1"/>
  <c r="F32" i="1"/>
  <c r="D32" i="1"/>
  <c r="P31" i="1"/>
  <c r="O31" i="1"/>
  <c r="N31" i="1"/>
  <c r="M31" i="1"/>
  <c r="J31" i="1"/>
  <c r="H31" i="1"/>
  <c r="F31" i="1"/>
  <c r="D31" i="1"/>
  <c r="N29" i="1"/>
  <c r="M29" i="1"/>
  <c r="O29" i="1"/>
  <c r="J29" i="1"/>
  <c r="H29" i="1"/>
  <c r="F29" i="1"/>
  <c r="D29" i="1"/>
  <c r="P28" i="1"/>
  <c r="O28" i="1"/>
  <c r="N28" i="1"/>
  <c r="M28" i="1"/>
  <c r="J28" i="1"/>
  <c r="D28" i="1"/>
  <c r="P27" i="1"/>
  <c r="O27" i="1"/>
  <c r="N27" i="1"/>
  <c r="M27" i="1"/>
  <c r="J27" i="1"/>
  <c r="H27" i="1"/>
  <c r="F27" i="1"/>
  <c r="D27" i="1"/>
  <c r="O46" i="1" l="1"/>
  <c r="P29" i="1"/>
  <c r="K25" i="1" l="1"/>
  <c r="P25" i="1" s="1"/>
  <c r="J25" i="1"/>
  <c r="H25" i="1"/>
  <c r="F25" i="1"/>
  <c r="D25" i="1"/>
  <c r="P23" i="1"/>
  <c r="O23" i="1"/>
  <c r="N23" i="1"/>
  <c r="M23" i="1"/>
  <c r="L23" i="1"/>
  <c r="J23" i="1"/>
  <c r="H23" i="1"/>
  <c r="F23" i="1"/>
  <c r="D23" i="1"/>
  <c r="P24" i="1"/>
  <c r="O24" i="1"/>
  <c r="N24" i="1"/>
  <c r="M24" i="1"/>
  <c r="J24" i="1"/>
  <c r="D24" i="1"/>
  <c r="P22" i="1"/>
  <c r="O22" i="1"/>
  <c r="N22" i="1"/>
  <c r="M22" i="1"/>
  <c r="J22" i="1"/>
  <c r="H22" i="1"/>
  <c r="F22" i="1"/>
  <c r="D22" i="1"/>
  <c r="P21" i="1"/>
  <c r="O21" i="1"/>
  <c r="N21" i="1"/>
  <c r="M21" i="1"/>
  <c r="J21" i="1"/>
  <c r="H21" i="1"/>
  <c r="F21" i="1"/>
  <c r="D21" i="1"/>
  <c r="P20" i="1"/>
  <c r="O20" i="1"/>
  <c r="N20" i="1"/>
  <c r="M20" i="1"/>
  <c r="J20" i="1"/>
  <c r="H20" i="1"/>
  <c r="F20" i="1"/>
  <c r="D20" i="1"/>
  <c r="P19" i="1"/>
  <c r="O19" i="1"/>
  <c r="N19" i="1"/>
  <c r="M19" i="1"/>
  <c r="J19" i="1"/>
  <c r="H19" i="1"/>
  <c r="F19" i="1"/>
  <c r="D19" i="1"/>
  <c r="P18" i="1"/>
  <c r="O18" i="1"/>
  <c r="N18" i="1"/>
  <c r="M18" i="1"/>
  <c r="J18" i="1"/>
  <c r="H18" i="1"/>
  <c r="F18" i="1"/>
  <c r="D18" i="1"/>
  <c r="P17" i="1"/>
  <c r="O17" i="1"/>
  <c r="N17" i="1"/>
  <c r="M17" i="1"/>
  <c r="J17" i="1"/>
  <c r="H17" i="1"/>
  <c r="F17" i="1"/>
  <c r="D17" i="1"/>
  <c r="P16" i="1"/>
  <c r="O16" i="1"/>
  <c r="N16" i="1"/>
  <c r="M16" i="1"/>
  <c r="J16" i="1"/>
  <c r="H16" i="1"/>
  <c r="F16" i="1"/>
  <c r="D16" i="1"/>
  <c r="P15" i="1"/>
  <c r="O15" i="1"/>
  <c r="N15" i="1"/>
  <c r="M15" i="1"/>
  <c r="J15" i="1"/>
  <c r="H15" i="1"/>
  <c r="F15" i="1"/>
  <c r="D15" i="1"/>
  <c r="P14" i="1"/>
  <c r="O14" i="1"/>
  <c r="N14" i="1"/>
  <c r="M14" i="1"/>
  <c r="L14" i="1"/>
  <c r="J14" i="1"/>
  <c r="H14" i="1"/>
  <c r="F14" i="1"/>
  <c r="D14" i="1"/>
  <c r="P13" i="1"/>
  <c r="O13" i="1"/>
  <c r="N13" i="1"/>
  <c r="M13" i="1"/>
  <c r="L13" i="1"/>
  <c r="J13" i="1"/>
  <c r="H13" i="1"/>
  <c r="F13" i="1"/>
  <c r="D13" i="1"/>
  <c r="P12" i="1"/>
  <c r="O12" i="1"/>
  <c r="N12" i="1"/>
  <c r="M12" i="1"/>
  <c r="J12" i="1"/>
  <c r="H12" i="1"/>
  <c r="F12" i="1"/>
  <c r="D12" i="1"/>
  <c r="P11" i="1"/>
  <c r="O11" i="1"/>
  <c r="N11" i="1"/>
  <c r="M11" i="1"/>
  <c r="J11" i="1"/>
  <c r="H11" i="1"/>
  <c r="F11" i="1"/>
  <c r="D11" i="1"/>
  <c r="P10" i="1"/>
  <c r="O10" i="1"/>
  <c r="N10" i="1"/>
  <c r="M10" i="1"/>
  <c r="J10" i="1"/>
  <c r="H10" i="1"/>
  <c r="F10" i="1"/>
  <c r="D10" i="1"/>
  <c r="O25" i="1" l="1"/>
  <c r="L25" i="1"/>
  <c r="M25" i="1"/>
  <c r="N25" i="1"/>
  <c r="P9" i="1" l="1"/>
  <c r="O9" i="1"/>
  <c r="N9" i="1"/>
  <c r="M9" i="1"/>
  <c r="J9" i="1"/>
  <c r="H9" i="1"/>
  <c r="F9" i="1"/>
  <c r="D9" i="1"/>
  <c r="P146" i="1"/>
  <c r="F146" i="1"/>
  <c r="M146" i="1"/>
  <c r="N146" i="1"/>
  <c r="O146" i="1"/>
</calcChain>
</file>

<file path=xl/sharedStrings.xml><?xml version="1.0" encoding="utf-8"?>
<sst xmlns="http://schemas.openxmlformats.org/spreadsheetml/2006/main" count="171" uniqueCount="155">
  <si>
    <t>К-во обучающихся по списку</t>
  </si>
  <si>
    <t>Выполняли работу</t>
  </si>
  <si>
    <t>Выполнили на</t>
  </si>
  <si>
    <t>Успеваемость</t>
  </si>
  <si>
    <t>Качество знаний, %</t>
  </si>
  <si>
    <t>Средний балл</t>
  </si>
  <si>
    <t>СОУ</t>
  </si>
  <si>
    <t>к-во</t>
  </si>
  <si>
    <t>%</t>
  </si>
  <si>
    <t>ИТОГО</t>
  </si>
  <si>
    <t>2025 -  2026  учебный   год</t>
  </si>
  <si>
    <t xml:space="preserve"> Уно Тирасполь</t>
  </si>
  <si>
    <t>Уно Бендеры</t>
  </si>
  <si>
    <t>УНО/ наименование ООО</t>
  </si>
  <si>
    <t>УНО Днестровск</t>
  </si>
  <si>
    <t>МОУ «Ближнехуторская СОШ»</t>
  </si>
  <si>
    <t>МОУ «Владимировская ОШ -ДС»</t>
  </si>
  <si>
    <t xml:space="preserve">МОУ «Глинойская СОШ»            </t>
  </si>
  <si>
    <t xml:space="preserve">МОУ «Карагашская СОШ»      </t>
  </si>
  <si>
    <t>МОУ «Кицканская СОШ №1»</t>
  </si>
  <si>
    <t xml:space="preserve">МОУ «Кицканская СОШ №2»     </t>
  </si>
  <si>
    <t xml:space="preserve">МОУ «Коротнянская МСОШ»        </t>
  </si>
  <si>
    <t xml:space="preserve">МОУ «Краснянская СОШ»          </t>
  </si>
  <si>
    <t xml:space="preserve">МОУ «Незавертайловская ОШ-д/с №1»   </t>
  </si>
  <si>
    <t xml:space="preserve">МОУ «Незавертайловская ОШ-д/с №2»   </t>
  </si>
  <si>
    <t xml:space="preserve">МОУ «Ново-Андрияшевская ОШ-д/с»    </t>
  </si>
  <si>
    <t xml:space="preserve">МОУ «Ново-Котовская ООШ»      </t>
  </si>
  <si>
    <t xml:space="preserve">МОУ «Парканская ООШ №2»     </t>
  </si>
  <si>
    <t xml:space="preserve">МОУ «Парканская  ООШ №3»    </t>
  </si>
  <si>
    <t xml:space="preserve">МОУ «Первомайская СОШ №1»  </t>
  </si>
  <si>
    <t xml:space="preserve">МОУ «Первомайская ООШ №2»   </t>
  </si>
  <si>
    <t>МОУ «Слободзейская СОШ №1»</t>
  </si>
  <si>
    <t xml:space="preserve">МОУ «Слободзейская  СОШ №2»  </t>
  </si>
  <si>
    <t xml:space="preserve">МОУ «Слободзейский ТЛК» </t>
  </si>
  <si>
    <t xml:space="preserve">МОУ «Слободзейская  ООШ №4»  </t>
  </si>
  <si>
    <t xml:space="preserve">МОУ «Суклейская РСОШ»        </t>
  </si>
  <si>
    <t xml:space="preserve">МОУ «Терновская РМСОШ»      </t>
  </si>
  <si>
    <t xml:space="preserve">МОУ «Фрунзенская СОШ»      </t>
  </si>
  <si>
    <t>МОУ «Чобручская  МСОШ №2»</t>
  </si>
  <si>
    <t xml:space="preserve">МОУ «Чобручская СОШ №3»     </t>
  </si>
  <si>
    <t>Слободзейское РУНО</t>
  </si>
  <si>
    <t>Григориопольское УНО</t>
  </si>
  <si>
    <t>МОУ "Дубоссарская гимназия №1"</t>
  </si>
  <si>
    <t>МОУ "Дубоссарская РСОШ  №2"</t>
  </si>
  <si>
    <t>МОУ "Дубоссарская МСОШ №3"</t>
  </si>
  <si>
    <t>МОУ  "Дубоссарская РСОШ  №4"</t>
  </si>
  <si>
    <t>МОУ  "Дубоссарская РСОШ  №5"</t>
  </si>
  <si>
    <t>МОУ "СОРМШ №7" г. Дубоссары</t>
  </si>
  <si>
    <t>МОУ "МООШ с.Гармацкое"</t>
  </si>
  <si>
    <t>МОУ "Цыбулевская МСОШ"</t>
  </si>
  <si>
    <t>МОУ "ООМШ с. Гояны"</t>
  </si>
  <si>
    <t>МОУ "ОРОШ с. Дойбаны 2"</t>
  </si>
  <si>
    <t xml:space="preserve">МОУ "Дубовская ОМОШ" </t>
  </si>
  <si>
    <t>МОУ "Ново-Комиссаровская  ООРМШ</t>
  </si>
  <si>
    <t>Дубоссарское УНО</t>
  </si>
  <si>
    <t>МОУ «Рыбницкая гимназия №1»</t>
  </si>
  <si>
    <t>МОУ «Рыбницкая РООШ №5»</t>
  </si>
  <si>
    <t>МОУ «Рыбницкая средняя школа №8»</t>
  </si>
  <si>
    <t>МОУ «Рыбницкая РСОШ №10 с г/к»</t>
  </si>
  <si>
    <t>МОУ «Воронковская РСОШ»</t>
  </si>
  <si>
    <t>МОУ «Выхватинецкая МСОШ-д/с им. А.Г. Рубинштейна»</t>
  </si>
  <si>
    <t>МОУ «Ержовская СОШ»</t>
  </si>
  <si>
    <t>МОУ «Журская МСОШ»</t>
  </si>
  <si>
    <t>МОУ «Красненьская РСОШ»</t>
  </si>
  <si>
    <t>МОУ «Михайловская МООШ-д/с им. Ю.Цуркана»</t>
  </si>
  <si>
    <t>МОУ «Попенкская РСОШ»</t>
  </si>
  <si>
    <t>МОУ «Строенецкая СОШ-д/с»</t>
  </si>
  <si>
    <t>Рыбницкое УНО</t>
  </si>
  <si>
    <t>МОУ "Подоймская ОСШ-детский сад"</t>
  </si>
  <si>
    <t>МОУ "Рашковская ОСШ-детский сад им.Ф.И.Жарчинского"</t>
  </si>
  <si>
    <t>МОУ "Катериновская ОСШ им. А.С.Пушкина"</t>
  </si>
  <si>
    <t>МОУ "ОШ-детский сад с.Слобода-Рашково"</t>
  </si>
  <si>
    <t>МОУ "Севериновская ООШ-детский сад"</t>
  </si>
  <si>
    <t>МОУ "ОШ-детский сад с.Хрустовая"</t>
  </si>
  <si>
    <t>МОУ "Кузьминская ООШ-детский сад им. Иона Солтыса"</t>
  </si>
  <si>
    <t>МОУ "Окницкая ООШ-детский сад"</t>
  </si>
  <si>
    <t>Каменское УНО</t>
  </si>
  <si>
    <t>ГОУ</t>
  </si>
  <si>
    <t>ГОУ СПО "Училище олимпийского резерва"</t>
  </si>
  <si>
    <t>ГОУ "Тираспольское Суворовское военное училище"</t>
  </si>
  <si>
    <t>ГОУ "Республиканский украинский теоретический лицей-комплекс"</t>
  </si>
  <si>
    <t>ГОУ "Республиканский молдавский теоретический лицей-комплекс"</t>
  </si>
  <si>
    <t>ГОУ "Республиканский кадетский корпус им. светлейшего князя Г.А.Потемкина-Таврического"</t>
  </si>
  <si>
    <t>ГОУ  "Попенкская школа-интернат для детей-сирот и детей, оставшихся без попечения родителей"</t>
  </si>
  <si>
    <t>ГОУ  "Парканская средняя обшеобразовательная школа -интернат"</t>
  </si>
  <si>
    <t>МОУ "Тираспольская СШ №2 им.А.С.Пушкина"</t>
  </si>
  <si>
    <t>МОУ "Тираспольская СШ №3 им. А.П.Чехова"</t>
  </si>
  <si>
    <t>МОУ "Тираспольская СШ №5"</t>
  </si>
  <si>
    <t>МОУ "Тираспольская гуманитарно-математическая гимназия"</t>
  </si>
  <si>
    <t>МОУ "Тираспольская СШ №7"</t>
  </si>
  <si>
    <t>МОУ "Тираспольская СШ №8"</t>
  </si>
  <si>
    <t>МОУ "Тираспольская СШ №9"</t>
  </si>
  <si>
    <t>МОУ "Тираспольская СШ №10"</t>
  </si>
  <si>
    <t>МОУ "Тираспольская СШ №11"</t>
  </si>
  <si>
    <t>МОУ "Тираспольская СШК №12"</t>
  </si>
  <si>
    <t>МОУ "Тираспольская СШ №14"</t>
  </si>
  <si>
    <t>МОУ "Тираспольская СШ №15"</t>
  </si>
  <si>
    <t>МОУ "Тираспольская СШ №16"</t>
  </si>
  <si>
    <t>МОУ "Тираспольская СШ №17 им.В.Ф.Раевского"</t>
  </si>
  <si>
    <t>МОУ "Тираспольская СШГК №18"</t>
  </si>
  <si>
    <t>МОУ "Днестровская СШ №1 им. Б.С. Паламарчука"</t>
  </si>
  <si>
    <t>МОУ "Днестровская СШ №2"</t>
  </si>
  <si>
    <t>МОУ "Бендерская гимназия № 1"</t>
  </si>
  <si>
    <t>МОУ "Бендерская гимназия № 2"</t>
  </si>
  <si>
    <t>МОУ "Бендерская гимназия № 3 им.Котляревского"</t>
  </si>
  <si>
    <t>МОУ "Бендерская СОШ № 2"</t>
  </si>
  <si>
    <t>МОУ "Бендерская СОШ № 11"</t>
  </si>
  <si>
    <t>МОУ "Бендерская ООШ № 4"</t>
  </si>
  <si>
    <t>МОУ "Бендерская СОШ № 5"</t>
  </si>
  <si>
    <t>МОУ "Бендерская СОШ № 13"</t>
  </si>
  <si>
    <t>МОУ "Бендерская СОШ № 14"</t>
  </si>
  <si>
    <t>МОУ "Бендерская СОШ № 15"</t>
  </si>
  <si>
    <t>МОУ "Бендерская СОШ № 16"</t>
  </si>
  <si>
    <t>МОУ "Бендерская СОШ № 17"</t>
  </si>
  <si>
    <t>МОУ "Бендерская СОШ № 18"</t>
  </si>
  <si>
    <t>МОУ "Бендерская СОШ № 20"</t>
  </si>
  <si>
    <t>МОУ "Бендерский теоретический лицей им.Берга"</t>
  </si>
  <si>
    <t>МОУ «Григориопольская ОСШ №1 им.А.Нирши с лицейскими классами»</t>
  </si>
  <si>
    <t>МОУ «Григориопольская ОСШ №2 им.А.Стоева с лицейскими классами»</t>
  </si>
  <si>
    <t>МОУ «Русско-молдавская ОСШ с.Красная Горка»</t>
  </si>
  <si>
    <t>МОУ «Маякская ОСШ им.С.К.Колесниченко Григориопольского района»</t>
  </si>
  <si>
    <t>МОУ «Ташлыкская ОСШ Григориопольского района им.А.Антонова»</t>
  </si>
  <si>
    <t>МОУ «Буторская ОСШ Григориопольского района»</t>
  </si>
  <si>
    <t>МОУ «Малаештская ОСШ Григориопольского района»</t>
  </si>
  <si>
    <t>МОУ «Тейская ОСШ Григориопольского района»</t>
  </si>
  <si>
    <t>МОУ «Спейская ОСШ Григориопольского района»</t>
  </si>
  <si>
    <t>МОУ «Шипская ОСШ Григориопольского района им.А.Паши»</t>
  </si>
  <si>
    <t>МОУ «Кармановская ОСШ Григориопольского района»</t>
  </si>
  <si>
    <t>МОУ «Бычковская  ОСШ- ДС Григориопольского района»</t>
  </si>
  <si>
    <t>МОУ «Глинянская ОСШ Григориопольского района»</t>
  </si>
  <si>
    <t>МОУ «Красногорская ООШ Григориопольского района»</t>
  </si>
  <si>
    <t>МОУ «Винограднянская ОСШ-ДС им.А.В.Танасейчука Григориопольского района»</t>
  </si>
  <si>
    <t>МОУ «Рыбницкий ТЛ-К»</t>
  </si>
  <si>
    <t>МОУ «Рыбницкая РСОШ №3»</t>
  </si>
  <si>
    <t>МОУ «Рыбницкая РСОШ № 6 с л/к»</t>
  </si>
  <si>
    <t>МОУ «Рыбницкая РМСОШ № 9»</t>
  </si>
  <si>
    <t>МОУ «Рыбницкая РСОШ №11»</t>
  </si>
  <si>
    <t>МОУ «Рыбницкая СОШ-И»</t>
  </si>
  <si>
    <t>ИТОГО по республике</t>
  </si>
  <si>
    <t>Анализ результатов диагностической проверочной работы по биологии в 7-х классах</t>
  </si>
  <si>
    <t>МОУ МС(К) ОУ №2</t>
  </si>
  <si>
    <t xml:space="preserve">МОУ «ОРОШ с. Дзержинское»  
</t>
  </si>
  <si>
    <t>МОУ «Рыбницкая УСОШ №1 с г/к»</t>
  </si>
  <si>
    <t>МОУ «Белочинская ООШ-д/сад»</t>
  </si>
  <si>
    <t>МОУ «Вадатурковская ООШ-д.с»</t>
  </si>
  <si>
    <t>МОУ «Гарабская РООШ-д/сад»</t>
  </si>
  <si>
    <t>МОУ «Гидиримская РООШ-д/сад»</t>
  </si>
  <si>
    <t>МОУ «Колбаснянская РООШ-д/с»</t>
  </si>
  <si>
    <t>МОУ «Мокрянская РСОШ-д/сад»</t>
  </si>
  <si>
    <t>МОУ «Плотянская МСОШ-д/сад имени П. Крученюка»</t>
  </si>
  <si>
    <t>МОУ "Каменская ОСШ № 3"</t>
  </si>
  <si>
    <t>МОУ "Каменская ОСШ № 1"</t>
  </si>
  <si>
    <t>МОУ "Каменская ОСШГ № 2"</t>
  </si>
  <si>
    <t>ГОУ "С(К)ОШ-И I-II, V видов"</t>
  </si>
  <si>
    <t>Анализ результатов ДПР по биологии в 7 классах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</si>
</sst>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\ _₽_-;\-* #,##0\ _₽_-;_-* &quot;-&quot;\ _₽_-;_-@_-"/>
    <numFmt numFmtId="164" formatCode="0.0%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4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0" fontId="0" fillId="0" borderId="2" xfId="0" applyBorder="1"/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1" fontId="2" fillId="2" borderId="5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 applyProtection="1">
      <alignment horizontal="left"/>
      <protection locked="0"/>
    </xf>
    <xf numFmtId="0" fontId="0" fillId="2" borderId="2" xfId="0" applyFill="1" applyBorder="1"/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4" fillId="2" borderId="3" xfId="0" applyFont="1" applyFill="1" applyBorder="1" applyAlignment="1" applyProtection="1">
      <alignment horizontal="left"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2" fillId="0" borderId="3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vertical="center" wrapText="1"/>
    </xf>
    <xf numFmtId="0" fontId="5" fillId="2" borderId="2" xfId="0" applyFont="1" applyFill="1" applyBorder="1"/>
    <xf numFmtId="0" fontId="5" fillId="0" borderId="2" xfId="0" applyFont="1" applyBorder="1"/>
    <xf numFmtId="0" fontId="2" fillId="2" borderId="2" xfId="0" applyFont="1" applyFill="1" applyBorder="1" applyAlignment="1">
      <alignment horizontal="left" vertical="center"/>
    </xf>
    <xf numFmtId="41" fontId="2" fillId="0" borderId="0" xfId="0" applyNumberFormat="1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41" fontId="1" fillId="2" borderId="1" xfId="0" applyNumberFormat="1" applyFont="1" applyFill="1" applyBorder="1" applyAlignment="1">
      <alignment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41" fontId="2" fillId="2" borderId="5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59"/>
  <sheetViews>
    <sheetView tabSelected="1" topLeftCell="B1" workbookViewId="0">
      <selection activeCell="T60" sqref="T60"/>
    </sheetView>
  </sheetViews>
  <sheetFormatPr defaultRowHeight="15" x14ac:dyDescent="0.25"/>
  <cols>
    <col min="1" max="1" width="44.42578125" customWidth="1"/>
    <col min="2" max="12" width="9" bestFit="1" customWidth="1"/>
    <col min="13" max="13" width="9.140625" bestFit="1" customWidth="1"/>
    <col min="14" max="16" width="9" bestFit="1" customWidth="1"/>
  </cols>
  <sheetData>
    <row r="2" spans="1:16" ht="15.75" x14ac:dyDescent="0.25">
      <c r="A2" s="53" t="s">
        <v>139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ht="15.75" x14ac:dyDescent="0.25">
      <c r="A3" s="54" t="s">
        <v>10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4"/>
      <c r="O3" s="4"/>
      <c r="P3" s="5"/>
    </row>
    <row r="4" spans="1:16" ht="15" customHeight="1" x14ac:dyDescent="0.25">
      <c r="A4" s="58" t="s">
        <v>13</v>
      </c>
      <c r="B4" s="55" t="s">
        <v>0</v>
      </c>
      <c r="C4" s="57" t="s">
        <v>1</v>
      </c>
      <c r="D4" s="57"/>
      <c r="E4" s="57" t="s">
        <v>2</v>
      </c>
      <c r="F4" s="57"/>
      <c r="G4" s="57"/>
      <c r="H4" s="57"/>
      <c r="I4" s="57"/>
      <c r="J4" s="57"/>
      <c r="K4" s="57"/>
      <c r="L4" s="57"/>
      <c r="M4" s="55" t="s">
        <v>3</v>
      </c>
      <c r="N4" s="55" t="s">
        <v>4</v>
      </c>
      <c r="O4" s="55" t="s">
        <v>5</v>
      </c>
      <c r="P4" s="56" t="s">
        <v>6</v>
      </c>
    </row>
    <row r="5" spans="1:16" ht="15" customHeight="1" x14ac:dyDescent="0.25">
      <c r="A5" s="58"/>
      <c r="B5" s="55"/>
      <c r="C5" s="57"/>
      <c r="D5" s="57"/>
      <c r="E5" s="57"/>
      <c r="F5" s="57"/>
      <c r="G5" s="57"/>
      <c r="H5" s="57"/>
      <c r="I5" s="57"/>
      <c r="J5" s="57"/>
      <c r="K5" s="57"/>
      <c r="L5" s="57"/>
      <c r="M5" s="55"/>
      <c r="N5" s="55"/>
      <c r="O5" s="55"/>
      <c r="P5" s="56"/>
    </row>
    <row r="6" spans="1:16" ht="15.75" x14ac:dyDescent="0.25">
      <c r="A6" s="58"/>
      <c r="B6" s="55"/>
      <c r="C6" s="57"/>
      <c r="D6" s="57"/>
      <c r="E6" s="57">
        <v>5</v>
      </c>
      <c r="F6" s="57"/>
      <c r="G6" s="57">
        <v>4</v>
      </c>
      <c r="H6" s="57"/>
      <c r="I6" s="57">
        <v>3</v>
      </c>
      <c r="J6" s="57"/>
      <c r="K6" s="57">
        <v>2</v>
      </c>
      <c r="L6" s="57"/>
      <c r="M6" s="55"/>
      <c r="N6" s="55"/>
      <c r="O6" s="55"/>
      <c r="P6" s="56"/>
    </row>
    <row r="7" spans="1:16" ht="15.75" x14ac:dyDescent="0.25">
      <c r="A7" s="58"/>
      <c r="B7" s="55"/>
      <c r="C7" s="1" t="s">
        <v>7</v>
      </c>
      <c r="D7" s="1" t="s">
        <v>8</v>
      </c>
      <c r="E7" s="1" t="s">
        <v>7</v>
      </c>
      <c r="F7" s="1" t="s">
        <v>8</v>
      </c>
      <c r="G7" s="1" t="s">
        <v>7</v>
      </c>
      <c r="H7" s="1" t="s">
        <v>8</v>
      </c>
      <c r="I7" s="1" t="s">
        <v>7</v>
      </c>
      <c r="J7" s="1" t="s">
        <v>8</v>
      </c>
      <c r="K7" s="1" t="s">
        <v>7</v>
      </c>
      <c r="L7" s="1" t="s">
        <v>8</v>
      </c>
      <c r="M7" s="55"/>
      <c r="N7" s="55"/>
      <c r="O7" s="55"/>
      <c r="P7" s="56"/>
    </row>
    <row r="8" spans="1:16" ht="15.75" x14ac:dyDescent="0.25">
      <c r="A8" s="3" t="s">
        <v>11</v>
      </c>
      <c r="B8" s="27"/>
      <c r="C8" s="1"/>
      <c r="D8" s="1"/>
      <c r="E8" s="1"/>
      <c r="F8" s="1"/>
      <c r="G8" s="1"/>
      <c r="H8" s="1"/>
      <c r="I8" s="1"/>
      <c r="J8" s="1"/>
      <c r="K8" s="1"/>
      <c r="L8" s="1"/>
      <c r="M8" s="27"/>
      <c r="N8" s="27"/>
      <c r="O8" s="27"/>
      <c r="P8" s="28"/>
    </row>
    <row r="9" spans="1:16" ht="31.5" x14ac:dyDescent="0.25">
      <c r="A9" s="21" t="s">
        <v>85</v>
      </c>
      <c r="B9" s="12">
        <v>106</v>
      </c>
      <c r="C9" s="45">
        <v>89</v>
      </c>
      <c r="D9" s="46">
        <f t="shared" ref="D9" si="0">C9*100/B9</f>
        <v>83.962264150943398</v>
      </c>
      <c r="E9" s="47">
        <v>44</v>
      </c>
      <c r="F9" s="46">
        <f t="shared" ref="F9" si="1">E9*100/C9</f>
        <v>49.438202247191015</v>
      </c>
      <c r="G9" s="47">
        <v>33</v>
      </c>
      <c r="H9" s="46">
        <f t="shared" ref="H9" si="2">G9*100/C9</f>
        <v>37.078651685393261</v>
      </c>
      <c r="I9" s="47">
        <v>12</v>
      </c>
      <c r="J9" s="46">
        <f t="shared" ref="J9" si="3">I9*100/C9</f>
        <v>13.48314606741573</v>
      </c>
      <c r="K9" s="47"/>
      <c r="L9" s="46"/>
      <c r="M9" s="48">
        <f t="shared" ref="M9" si="4">(E9+G9+I9)*100/C9</f>
        <v>100</v>
      </c>
      <c r="N9" s="2">
        <f t="shared" ref="N9" si="5">(E9+G9)*100/C9</f>
        <v>86.516853932584269</v>
      </c>
      <c r="O9" s="2">
        <f t="shared" ref="O9" si="6">(E9*5+G9*4+I9*3+K9*2)/C9</f>
        <v>4.3595505617977528</v>
      </c>
      <c r="P9" s="2">
        <f t="shared" ref="P9" si="7">(E9*100+G9*64+I9*36+K9*16)/C9</f>
        <v>78.022471910112358</v>
      </c>
    </row>
    <row r="10" spans="1:16" ht="31.5" x14ac:dyDescent="0.25">
      <c r="A10" s="21" t="s">
        <v>86</v>
      </c>
      <c r="B10" s="10">
        <v>78</v>
      </c>
      <c r="C10" s="45">
        <v>66</v>
      </c>
      <c r="D10" s="46">
        <f t="shared" ref="D10" si="8">C10*100/B10</f>
        <v>84.615384615384613</v>
      </c>
      <c r="E10" s="47">
        <v>13</v>
      </c>
      <c r="F10" s="46">
        <f t="shared" ref="F10" si="9">E10*100/C10</f>
        <v>19.696969696969695</v>
      </c>
      <c r="G10" s="47">
        <v>39</v>
      </c>
      <c r="H10" s="46">
        <f t="shared" ref="H10" si="10">G10*100/C10</f>
        <v>59.090909090909093</v>
      </c>
      <c r="I10" s="47">
        <v>14</v>
      </c>
      <c r="J10" s="46">
        <f t="shared" ref="J10" si="11">I10*100/C10</f>
        <v>21.212121212121211</v>
      </c>
      <c r="K10" s="47"/>
      <c r="L10" s="46"/>
      <c r="M10" s="48">
        <f t="shared" ref="M10" si="12">(E10+G10+I10)*100/C10</f>
        <v>100</v>
      </c>
      <c r="N10" s="2">
        <f t="shared" ref="N10" si="13">(E10+G10)*100/C10</f>
        <v>78.787878787878782</v>
      </c>
      <c r="O10" s="2">
        <f t="shared" ref="O10" si="14">(E10*5+G10*4+I10*3+K10*2)/C10</f>
        <v>3.9848484848484849</v>
      </c>
      <c r="P10" s="2">
        <f t="shared" ref="P10" si="15">(E10*100+G10*64+I10*36+K10*16)/C10</f>
        <v>65.151515151515156</v>
      </c>
    </row>
    <row r="11" spans="1:16" ht="15.75" x14ac:dyDescent="0.25">
      <c r="A11" s="21" t="s">
        <v>87</v>
      </c>
      <c r="B11" s="10">
        <v>86</v>
      </c>
      <c r="C11" s="45">
        <v>77</v>
      </c>
      <c r="D11" s="46">
        <f t="shared" ref="D11:D24" si="16">C11*100/B11</f>
        <v>89.534883720930239</v>
      </c>
      <c r="E11" s="47">
        <v>12</v>
      </c>
      <c r="F11" s="46">
        <f t="shared" ref="F11:F22" si="17">E11*100/C11</f>
        <v>15.584415584415584</v>
      </c>
      <c r="G11" s="47">
        <v>30</v>
      </c>
      <c r="H11" s="46">
        <f t="shared" ref="H11:H22" si="18">G11*100/C11</f>
        <v>38.961038961038959</v>
      </c>
      <c r="I11" s="47">
        <v>35</v>
      </c>
      <c r="J11" s="46">
        <f t="shared" ref="J11:J24" si="19">I11*100/C11</f>
        <v>45.454545454545453</v>
      </c>
      <c r="K11" s="47"/>
      <c r="L11" s="46"/>
      <c r="M11" s="48">
        <f t="shared" ref="M11:M24" si="20">(E11+G11+I11)*100/C11</f>
        <v>100</v>
      </c>
      <c r="N11" s="2">
        <f t="shared" ref="N11:N24" si="21">(E11+G11)*100/C11</f>
        <v>54.545454545454547</v>
      </c>
      <c r="O11" s="2">
        <f t="shared" ref="O11:O24" si="22">(E11*5+G11*4+I11*3+K11*2)/C11</f>
        <v>3.7012987012987013</v>
      </c>
      <c r="P11" s="2">
        <f t="shared" ref="P11:P24" si="23">(E11*100+G11*64+I11*36+K11*16)/C11</f>
        <v>56.883116883116884</v>
      </c>
    </row>
    <row r="12" spans="1:16" ht="31.5" x14ac:dyDescent="0.25">
      <c r="A12" s="21" t="s">
        <v>88</v>
      </c>
      <c r="B12" s="10">
        <v>123</v>
      </c>
      <c r="C12" s="45">
        <v>102</v>
      </c>
      <c r="D12" s="46">
        <f t="shared" si="16"/>
        <v>82.926829268292678</v>
      </c>
      <c r="E12" s="47">
        <v>43</v>
      </c>
      <c r="F12" s="46">
        <f t="shared" si="17"/>
        <v>42.156862745098039</v>
      </c>
      <c r="G12" s="47">
        <v>55</v>
      </c>
      <c r="H12" s="46">
        <f t="shared" si="18"/>
        <v>53.921568627450981</v>
      </c>
      <c r="I12" s="47">
        <v>4</v>
      </c>
      <c r="J12" s="46">
        <f t="shared" si="19"/>
        <v>3.9215686274509802</v>
      </c>
      <c r="K12" s="47"/>
      <c r="L12" s="46"/>
      <c r="M12" s="48">
        <f t="shared" si="20"/>
        <v>100</v>
      </c>
      <c r="N12" s="2">
        <f t="shared" si="21"/>
        <v>96.078431372549019</v>
      </c>
      <c r="O12" s="2">
        <f t="shared" si="22"/>
        <v>4.382352941176471</v>
      </c>
      <c r="P12" s="2">
        <f t="shared" si="23"/>
        <v>78.078431372549019</v>
      </c>
    </row>
    <row r="13" spans="1:16" ht="15.75" x14ac:dyDescent="0.25">
      <c r="A13" s="21" t="s">
        <v>89</v>
      </c>
      <c r="B13" s="10">
        <v>48</v>
      </c>
      <c r="C13" s="45">
        <v>42</v>
      </c>
      <c r="D13" s="46">
        <f t="shared" si="16"/>
        <v>87.5</v>
      </c>
      <c r="E13" s="47">
        <v>7</v>
      </c>
      <c r="F13" s="46">
        <f t="shared" si="17"/>
        <v>16.666666666666668</v>
      </c>
      <c r="G13" s="47">
        <v>14</v>
      </c>
      <c r="H13" s="46">
        <f t="shared" si="18"/>
        <v>33.333333333333336</v>
      </c>
      <c r="I13" s="47">
        <v>20</v>
      </c>
      <c r="J13" s="46">
        <f t="shared" si="19"/>
        <v>47.61904761904762</v>
      </c>
      <c r="K13" s="47">
        <v>1</v>
      </c>
      <c r="L13" s="46">
        <f t="shared" ref="L13:L14" si="24">K13*100/C13</f>
        <v>2.3809523809523809</v>
      </c>
      <c r="M13" s="48">
        <f t="shared" si="20"/>
        <v>97.61904761904762</v>
      </c>
      <c r="N13" s="2">
        <f t="shared" si="21"/>
        <v>50</v>
      </c>
      <c r="O13" s="2">
        <f t="shared" si="22"/>
        <v>3.6428571428571428</v>
      </c>
      <c r="P13" s="2">
        <f t="shared" si="23"/>
        <v>55.523809523809526</v>
      </c>
    </row>
    <row r="14" spans="1:16" ht="15.75" x14ac:dyDescent="0.25">
      <c r="A14" s="21" t="s">
        <v>90</v>
      </c>
      <c r="B14" s="10">
        <v>54</v>
      </c>
      <c r="C14" s="45">
        <v>50</v>
      </c>
      <c r="D14" s="46">
        <f t="shared" si="16"/>
        <v>92.592592592592595</v>
      </c>
      <c r="E14" s="47">
        <v>11</v>
      </c>
      <c r="F14" s="46">
        <f t="shared" si="17"/>
        <v>22</v>
      </c>
      <c r="G14" s="47">
        <v>15</v>
      </c>
      <c r="H14" s="46">
        <f t="shared" si="18"/>
        <v>30</v>
      </c>
      <c r="I14" s="47">
        <v>21</v>
      </c>
      <c r="J14" s="46">
        <f t="shared" si="19"/>
        <v>42</v>
      </c>
      <c r="K14" s="47">
        <v>3</v>
      </c>
      <c r="L14" s="46">
        <f t="shared" si="24"/>
        <v>6</v>
      </c>
      <c r="M14" s="48">
        <f t="shared" si="20"/>
        <v>94</v>
      </c>
      <c r="N14" s="2">
        <f t="shared" si="21"/>
        <v>52</v>
      </c>
      <c r="O14" s="2">
        <f t="shared" si="22"/>
        <v>3.68</v>
      </c>
      <c r="P14" s="2">
        <f t="shared" si="23"/>
        <v>57.28</v>
      </c>
    </row>
    <row r="15" spans="1:16" ht="15.75" x14ac:dyDescent="0.25">
      <c r="A15" s="21" t="s">
        <v>91</v>
      </c>
      <c r="B15" s="10">
        <v>157</v>
      </c>
      <c r="C15" s="45">
        <v>135</v>
      </c>
      <c r="D15" s="46">
        <f t="shared" si="16"/>
        <v>85.98726114649682</v>
      </c>
      <c r="E15" s="47">
        <v>57</v>
      </c>
      <c r="F15" s="46">
        <f t="shared" si="17"/>
        <v>42.222222222222221</v>
      </c>
      <c r="G15" s="47">
        <v>54</v>
      </c>
      <c r="H15" s="46">
        <f t="shared" si="18"/>
        <v>40</v>
      </c>
      <c r="I15" s="47">
        <v>24</v>
      </c>
      <c r="J15" s="46">
        <f t="shared" si="19"/>
        <v>17.777777777777779</v>
      </c>
      <c r="K15" s="47"/>
      <c r="L15" s="46"/>
      <c r="M15" s="48">
        <f t="shared" si="20"/>
        <v>100</v>
      </c>
      <c r="N15" s="2">
        <f t="shared" si="21"/>
        <v>82.222222222222229</v>
      </c>
      <c r="O15" s="2">
        <f t="shared" si="22"/>
        <v>4.2444444444444445</v>
      </c>
      <c r="P15" s="2">
        <f t="shared" si="23"/>
        <v>74.222222222222229</v>
      </c>
    </row>
    <row r="16" spans="1:16" ht="15.75" x14ac:dyDescent="0.25">
      <c r="A16" s="21" t="s">
        <v>92</v>
      </c>
      <c r="B16" s="10">
        <v>57</v>
      </c>
      <c r="C16" s="45">
        <v>47</v>
      </c>
      <c r="D16" s="46">
        <f t="shared" si="16"/>
        <v>82.456140350877192</v>
      </c>
      <c r="E16" s="47">
        <v>9</v>
      </c>
      <c r="F16" s="46">
        <f t="shared" si="17"/>
        <v>19.148936170212767</v>
      </c>
      <c r="G16" s="47">
        <v>24</v>
      </c>
      <c r="H16" s="46">
        <f t="shared" si="18"/>
        <v>51.063829787234042</v>
      </c>
      <c r="I16" s="47">
        <v>14</v>
      </c>
      <c r="J16" s="46">
        <f t="shared" si="19"/>
        <v>29.787234042553191</v>
      </c>
      <c r="K16" s="47"/>
      <c r="L16" s="46"/>
      <c r="M16" s="48">
        <f t="shared" si="20"/>
        <v>100</v>
      </c>
      <c r="N16" s="2">
        <f t="shared" si="21"/>
        <v>70.212765957446805</v>
      </c>
      <c r="O16" s="2">
        <f t="shared" si="22"/>
        <v>3.8936170212765959</v>
      </c>
      <c r="P16" s="2">
        <f t="shared" si="23"/>
        <v>62.553191489361701</v>
      </c>
    </row>
    <row r="17" spans="1:16" ht="15.75" x14ac:dyDescent="0.25">
      <c r="A17" s="21" t="s">
        <v>93</v>
      </c>
      <c r="B17" s="10">
        <v>59</v>
      </c>
      <c r="C17" s="45">
        <v>54</v>
      </c>
      <c r="D17" s="46">
        <f t="shared" si="16"/>
        <v>91.525423728813564</v>
      </c>
      <c r="E17" s="47">
        <v>11</v>
      </c>
      <c r="F17" s="46">
        <f t="shared" si="17"/>
        <v>20.37037037037037</v>
      </c>
      <c r="G17" s="47">
        <v>35</v>
      </c>
      <c r="H17" s="46">
        <f t="shared" si="18"/>
        <v>64.81481481481481</v>
      </c>
      <c r="I17" s="47">
        <v>8</v>
      </c>
      <c r="J17" s="46">
        <f t="shared" si="19"/>
        <v>14.814814814814815</v>
      </c>
      <c r="K17" s="47"/>
      <c r="L17" s="46"/>
      <c r="M17" s="48">
        <f t="shared" si="20"/>
        <v>100</v>
      </c>
      <c r="N17" s="2">
        <f t="shared" si="21"/>
        <v>85.18518518518519</v>
      </c>
      <c r="O17" s="2">
        <f t="shared" si="22"/>
        <v>4.0555555555555554</v>
      </c>
      <c r="P17" s="2">
        <f t="shared" si="23"/>
        <v>67.18518518518519</v>
      </c>
    </row>
    <row r="18" spans="1:16" ht="15.75" x14ac:dyDescent="0.25">
      <c r="A18" s="21" t="s">
        <v>94</v>
      </c>
      <c r="B18" s="10">
        <v>118</v>
      </c>
      <c r="C18" s="45">
        <v>76</v>
      </c>
      <c r="D18" s="46">
        <f t="shared" si="16"/>
        <v>64.406779661016955</v>
      </c>
      <c r="E18" s="47">
        <v>10</v>
      </c>
      <c r="F18" s="46">
        <f t="shared" si="17"/>
        <v>13.157894736842104</v>
      </c>
      <c r="G18" s="47">
        <v>49</v>
      </c>
      <c r="H18" s="46">
        <f t="shared" si="18"/>
        <v>64.473684210526315</v>
      </c>
      <c r="I18" s="47">
        <v>17</v>
      </c>
      <c r="J18" s="46">
        <f t="shared" si="19"/>
        <v>22.368421052631579</v>
      </c>
      <c r="K18" s="47"/>
      <c r="L18" s="46"/>
      <c r="M18" s="48">
        <f t="shared" si="20"/>
        <v>100</v>
      </c>
      <c r="N18" s="2">
        <f t="shared" si="21"/>
        <v>77.631578947368425</v>
      </c>
      <c r="O18" s="2">
        <f t="shared" si="22"/>
        <v>3.9078947368421053</v>
      </c>
      <c r="P18" s="2">
        <f t="shared" si="23"/>
        <v>62.473684210526315</v>
      </c>
    </row>
    <row r="19" spans="1:16" ht="15.75" x14ac:dyDescent="0.25">
      <c r="A19" s="21" t="s">
        <v>95</v>
      </c>
      <c r="B19" s="10">
        <v>97</v>
      </c>
      <c r="C19" s="45">
        <v>90</v>
      </c>
      <c r="D19" s="46">
        <f t="shared" si="16"/>
        <v>92.783505154639172</v>
      </c>
      <c r="E19" s="47">
        <v>11</v>
      </c>
      <c r="F19" s="46">
        <f t="shared" si="17"/>
        <v>12.222222222222221</v>
      </c>
      <c r="G19" s="47">
        <v>56</v>
      </c>
      <c r="H19" s="46">
        <f t="shared" si="18"/>
        <v>62.222222222222221</v>
      </c>
      <c r="I19" s="47">
        <v>23</v>
      </c>
      <c r="J19" s="46">
        <f t="shared" si="19"/>
        <v>25.555555555555557</v>
      </c>
      <c r="K19" s="47"/>
      <c r="L19" s="46"/>
      <c r="M19" s="48">
        <f t="shared" si="20"/>
        <v>100</v>
      </c>
      <c r="N19" s="2">
        <f t="shared" si="21"/>
        <v>74.444444444444443</v>
      </c>
      <c r="O19" s="2">
        <f t="shared" si="22"/>
        <v>3.8666666666666667</v>
      </c>
      <c r="P19" s="2">
        <f t="shared" si="23"/>
        <v>61.244444444444447</v>
      </c>
    </row>
    <row r="20" spans="1:16" ht="15.75" x14ac:dyDescent="0.25">
      <c r="A20" s="21" t="s">
        <v>96</v>
      </c>
      <c r="B20" s="10">
        <v>41</v>
      </c>
      <c r="C20" s="45">
        <v>38</v>
      </c>
      <c r="D20" s="46">
        <f t="shared" si="16"/>
        <v>92.682926829268297</v>
      </c>
      <c r="E20" s="47">
        <v>3</v>
      </c>
      <c r="F20" s="46">
        <f t="shared" si="17"/>
        <v>7.8947368421052628</v>
      </c>
      <c r="G20" s="47">
        <v>18</v>
      </c>
      <c r="H20" s="46">
        <f t="shared" si="18"/>
        <v>47.368421052631582</v>
      </c>
      <c r="I20" s="47">
        <v>17</v>
      </c>
      <c r="J20" s="46">
        <f t="shared" si="19"/>
        <v>44.736842105263158</v>
      </c>
      <c r="K20" s="47"/>
      <c r="L20" s="46"/>
      <c r="M20" s="48">
        <f t="shared" si="20"/>
        <v>100</v>
      </c>
      <c r="N20" s="2">
        <f t="shared" si="21"/>
        <v>55.263157894736842</v>
      </c>
      <c r="O20" s="2">
        <f t="shared" si="22"/>
        <v>3.6315789473684212</v>
      </c>
      <c r="P20" s="2">
        <f t="shared" si="23"/>
        <v>54.315789473684212</v>
      </c>
    </row>
    <row r="21" spans="1:16" ht="15.75" x14ac:dyDescent="0.25">
      <c r="A21" s="21" t="s">
        <v>97</v>
      </c>
      <c r="B21" s="10">
        <v>49</v>
      </c>
      <c r="C21" s="45">
        <v>39</v>
      </c>
      <c r="D21" s="46">
        <f t="shared" si="16"/>
        <v>79.591836734693871</v>
      </c>
      <c r="E21" s="47">
        <v>10</v>
      </c>
      <c r="F21" s="46">
        <f t="shared" si="17"/>
        <v>25.641025641025642</v>
      </c>
      <c r="G21" s="47">
        <v>17</v>
      </c>
      <c r="H21" s="46">
        <f t="shared" si="18"/>
        <v>43.589743589743591</v>
      </c>
      <c r="I21" s="47">
        <v>12</v>
      </c>
      <c r="J21" s="46">
        <f t="shared" si="19"/>
        <v>30.76923076923077</v>
      </c>
      <c r="K21" s="47"/>
      <c r="L21" s="46"/>
      <c r="M21" s="48">
        <f t="shared" si="20"/>
        <v>100</v>
      </c>
      <c r="N21" s="2">
        <f t="shared" si="21"/>
        <v>69.230769230769226</v>
      </c>
      <c r="O21" s="2">
        <f t="shared" si="22"/>
        <v>3.9487179487179489</v>
      </c>
      <c r="P21" s="2">
        <f t="shared" si="23"/>
        <v>64.615384615384613</v>
      </c>
    </row>
    <row r="22" spans="1:16" ht="31.5" x14ac:dyDescent="0.25">
      <c r="A22" s="21" t="s">
        <v>98</v>
      </c>
      <c r="B22" s="10">
        <v>69</v>
      </c>
      <c r="C22" s="45">
        <v>54</v>
      </c>
      <c r="D22" s="46">
        <f t="shared" si="16"/>
        <v>78.260869565217391</v>
      </c>
      <c r="E22" s="47">
        <v>10</v>
      </c>
      <c r="F22" s="46">
        <f t="shared" si="17"/>
        <v>18.518518518518519</v>
      </c>
      <c r="G22" s="47">
        <v>30</v>
      </c>
      <c r="H22" s="46">
        <f t="shared" si="18"/>
        <v>55.555555555555557</v>
      </c>
      <c r="I22" s="47">
        <v>14</v>
      </c>
      <c r="J22" s="46">
        <f t="shared" si="19"/>
        <v>25.925925925925927</v>
      </c>
      <c r="K22" s="47"/>
      <c r="L22" s="46"/>
      <c r="M22" s="48">
        <f t="shared" si="20"/>
        <v>100</v>
      </c>
      <c r="N22" s="2">
        <f t="shared" si="21"/>
        <v>74.074074074074076</v>
      </c>
      <c r="O22" s="2">
        <f t="shared" si="22"/>
        <v>3.925925925925926</v>
      </c>
      <c r="P22" s="2">
        <f t="shared" si="23"/>
        <v>63.407407407407405</v>
      </c>
    </row>
    <row r="23" spans="1:16" ht="15.75" x14ac:dyDescent="0.25">
      <c r="A23" s="24" t="s">
        <v>99</v>
      </c>
      <c r="B23" s="12">
        <v>113</v>
      </c>
      <c r="C23" s="45">
        <v>94</v>
      </c>
      <c r="D23" s="46">
        <f t="shared" ref="D23" si="25">C23*100/B23</f>
        <v>83.185840707964601</v>
      </c>
      <c r="E23" s="47">
        <v>8</v>
      </c>
      <c r="F23" s="46">
        <f t="shared" ref="F23" si="26">E23*100/C23</f>
        <v>8.5106382978723403</v>
      </c>
      <c r="G23" s="47">
        <v>52</v>
      </c>
      <c r="H23" s="46">
        <f t="shared" ref="H23" si="27">G23*100/C23</f>
        <v>55.319148936170215</v>
      </c>
      <c r="I23" s="47">
        <v>32</v>
      </c>
      <c r="J23" s="46">
        <f t="shared" ref="J23" si="28">I23*100/C23</f>
        <v>34.042553191489361</v>
      </c>
      <c r="K23" s="47">
        <v>2</v>
      </c>
      <c r="L23" s="46">
        <f t="shared" ref="L23" si="29">K23*100/C23</f>
        <v>2.1276595744680851</v>
      </c>
      <c r="M23" s="48">
        <f t="shared" ref="M23" si="30">(E23+G23+I23)*100/C23</f>
        <v>97.872340425531917</v>
      </c>
      <c r="N23" s="2">
        <f t="shared" ref="N23" si="31">(E23+G23)*100/C23</f>
        <v>63.829787234042556</v>
      </c>
      <c r="O23" s="2">
        <f t="shared" ref="O23" si="32">(E23*5+G23*4+I23*3+K23*2)/C23</f>
        <v>3.7021276595744679</v>
      </c>
      <c r="P23" s="2">
        <f t="shared" ref="P23" si="33">(E23*100+G23*64+I23*36+K23*16)/C23</f>
        <v>56.51063829787234</v>
      </c>
    </row>
    <row r="24" spans="1:16" ht="16.5" thickBot="1" x14ac:dyDescent="0.3">
      <c r="A24" s="24" t="s">
        <v>140</v>
      </c>
      <c r="B24" s="12">
        <v>10</v>
      </c>
      <c r="C24" s="45">
        <v>5</v>
      </c>
      <c r="D24" s="46">
        <f t="shared" si="16"/>
        <v>50</v>
      </c>
      <c r="E24" s="47"/>
      <c r="F24" s="46"/>
      <c r="G24" s="47"/>
      <c r="H24" s="46"/>
      <c r="I24" s="47">
        <v>5</v>
      </c>
      <c r="J24" s="46">
        <f t="shared" si="19"/>
        <v>100</v>
      </c>
      <c r="K24" s="47"/>
      <c r="L24" s="46"/>
      <c r="M24" s="48">
        <f t="shared" si="20"/>
        <v>100</v>
      </c>
      <c r="N24" s="2">
        <f t="shared" si="21"/>
        <v>0</v>
      </c>
      <c r="O24" s="2">
        <f t="shared" si="22"/>
        <v>3</v>
      </c>
      <c r="P24" s="2">
        <f t="shared" si="23"/>
        <v>36</v>
      </c>
    </row>
    <row r="25" spans="1:16" ht="16.5" thickBot="1" x14ac:dyDescent="0.3">
      <c r="A25" s="13" t="s">
        <v>9</v>
      </c>
      <c r="B25" s="14">
        <v>1265</v>
      </c>
      <c r="C25" s="15">
        <v>1058</v>
      </c>
      <c r="D25" s="49">
        <f t="shared" ref="D25" si="34">C25*100/B25</f>
        <v>83.63636363636364</v>
      </c>
      <c r="E25" s="14">
        <v>259</v>
      </c>
      <c r="F25" s="50">
        <f t="shared" ref="F25" si="35">E25*100/C25</f>
        <v>24.480151228733458</v>
      </c>
      <c r="G25" s="14">
        <v>521</v>
      </c>
      <c r="H25" s="50">
        <f t="shared" ref="H25" si="36">G25*100/C25</f>
        <v>49.243856332703217</v>
      </c>
      <c r="I25" s="14">
        <v>272</v>
      </c>
      <c r="J25" s="50">
        <f t="shared" ref="J25" si="37">I25*100/C25</f>
        <v>25.708884688090738</v>
      </c>
      <c r="K25" s="14">
        <f>SUM(K9:K24)</f>
        <v>6</v>
      </c>
      <c r="L25" s="50">
        <f t="shared" ref="L25" si="38">K25*100/C25</f>
        <v>0.56710775047258977</v>
      </c>
      <c r="M25" s="49">
        <f t="shared" ref="M25" si="39">(E25+G25+I25)*100/C25</f>
        <v>99.432892249527413</v>
      </c>
      <c r="N25" s="7">
        <f t="shared" ref="N25" si="40">(E25+G25)*100/C25</f>
        <v>73.724007561436679</v>
      </c>
      <c r="O25" s="7">
        <f t="shared" ref="O25" si="41">(E25*5+G25*4+I25*3+K25*2)/C25</f>
        <v>3.9763705103969755</v>
      </c>
      <c r="P25" s="51">
        <f t="shared" ref="P25" si="42">(E25*100+G25*64+I25*36+K25*16)/C25</f>
        <v>65.342155009451801</v>
      </c>
    </row>
    <row r="26" spans="1:16" ht="15.75" x14ac:dyDescent="0.25">
      <c r="A26" s="29" t="s">
        <v>14</v>
      </c>
      <c r="B26" s="30"/>
      <c r="C26" s="30"/>
      <c r="D26" s="31"/>
      <c r="E26" s="30"/>
      <c r="F26" s="32"/>
      <c r="G26" s="30"/>
      <c r="H26" s="32"/>
      <c r="I26" s="30"/>
      <c r="J26" s="32"/>
      <c r="K26" s="30"/>
      <c r="L26" s="32"/>
      <c r="M26" s="33"/>
      <c r="N26" s="34"/>
      <c r="O26" s="35"/>
      <c r="P26" s="36"/>
    </row>
    <row r="27" spans="1:16" ht="31.5" x14ac:dyDescent="0.25">
      <c r="A27" s="21" t="s">
        <v>100</v>
      </c>
      <c r="B27" s="12">
        <v>48</v>
      </c>
      <c r="C27" s="45">
        <v>43</v>
      </c>
      <c r="D27" s="46">
        <f t="shared" ref="D27:D29" si="43">C27*100/B27</f>
        <v>89.583333333333329</v>
      </c>
      <c r="E27" s="47">
        <v>3</v>
      </c>
      <c r="F27" s="46">
        <f t="shared" ref="F27" si="44">E27*100/C27</f>
        <v>6.9767441860465116</v>
      </c>
      <c r="G27" s="47">
        <v>27</v>
      </c>
      <c r="H27" s="46">
        <f t="shared" ref="H27" si="45">G27*100/C27</f>
        <v>62.790697674418603</v>
      </c>
      <c r="I27" s="47">
        <v>13</v>
      </c>
      <c r="J27" s="46">
        <f t="shared" ref="J27:J29" si="46">I27*100/C27</f>
        <v>30.232558139534884</v>
      </c>
      <c r="K27" s="47"/>
      <c r="L27" s="46"/>
      <c r="M27" s="48">
        <f t="shared" ref="M27:M29" si="47">(E27+G27+I27)*100/C27</f>
        <v>100</v>
      </c>
      <c r="N27" s="2">
        <f t="shared" ref="N27:N29" si="48">(E27+G27)*100/C27</f>
        <v>69.767441860465112</v>
      </c>
      <c r="O27" s="2">
        <f t="shared" ref="O27:O29" si="49">(E27*5+G27*4+I27*3+K27*2)/C27</f>
        <v>3.7674418604651163</v>
      </c>
      <c r="P27" s="2">
        <f t="shared" ref="P27:P29" si="50">(E27*100+G27*64+I27*36+K27*16)/C27</f>
        <v>58.046511627906973</v>
      </c>
    </row>
    <row r="28" spans="1:16" ht="16.5" thickBot="1" x14ac:dyDescent="0.3">
      <c r="A28" s="24" t="s">
        <v>101</v>
      </c>
      <c r="B28" s="12">
        <v>66</v>
      </c>
      <c r="C28" s="45">
        <v>52</v>
      </c>
      <c r="D28" s="46">
        <f t="shared" si="43"/>
        <v>78.787878787878782</v>
      </c>
      <c r="E28" s="47">
        <v>17</v>
      </c>
      <c r="F28" s="46"/>
      <c r="G28" s="47">
        <v>27</v>
      </c>
      <c r="H28" s="46"/>
      <c r="I28" s="47">
        <v>8</v>
      </c>
      <c r="J28" s="46">
        <f t="shared" si="46"/>
        <v>15.384615384615385</v>
      </c>
      <c r="K28" s="47"/>
      <c r="L28" s="46"/>
      <c r="M28" s="48">
        <f t="shared" si="47"/>
        <v>100</v>
      </c>
      <c r="N28" s="2">
        <f t="shared" si="48"/>
        <v>84.615384615384613</v>
      </c>
      <c r="O28" s="2">
        <f t="shared" si="49"/>
        <v>4.1730769230769234</v>
      </c>
      <c r="P28" s="2">
        <f t="shared" si="50"/>
        <v>71.461538461538467</v>
      </c>
    </row>
    <row r="29" spans="1:16" ht="16.5" thickBot="1" x14ac:dyDescent="0.3">
      <c r="A29" s="13" t="s">
        <v>9</v>
      </c>
      <c r="B29" s="14">
        <v>114</v>
      </c>
      <c r="C29" s="52">
        <v>95</v>
      </c>
      <c r="D29" s="49">
        <f t="shared" si="43"/>
        <v>83.333333333333329</v>
      </c>
      <c r="E29" s="14">
        <v>20</v>
      </c>
      <c r="F29" s="50">
        <f t="shared" ref="F29" si="51">E29*100/C29</f>
        <v>21.05263157894737</v>
      </c>
      <c r="G29" s="14">
        <v>54</v>
      </c>
      <c r="H29" s="50">
        <f t="shared" ref="H29" si="52">G29*100/C29</f>
        <v>56.842105263157897</v>
      </c>
      <c r="I29" s="14">
        <v>21</v>
      </c>
      <c r="J29" s="50">
        <f t="shared" si="46"/>
        <v>22.105263157894736</v>
      </c>
      <c r="K29" s="14"/>
      <c r="L29" s="50"/>
      <c r="M29" s="49">
        <f t="shared" si="47"/>
        <v>100</v>
      </c>
      <c r="N29" s="7">
        <f t="shared" si="48"/>
        <v>77.89473684210526</v>
      </c>
      <c r="O29" s="7">
        <f t="shared" si="49"/>
        <v>3.9894736842105263</v>
      </c>
      <c r="P29" s="51">
        <f t="shared" si="50"/>
        <v>65.389473684210529</v>
      </c>
    </row>
    <row r="30" spans="1:16" ht="15.75" x14ac:dyDescent="0.25">
      <c r="A30" s="37" t="s">
        <v>12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8"/>
      <c r="O30" s="8"/>
      <c r="P30" s="8"/>
    </row>
    <row r="31" spans="1:16" ht="15.75" x14ac:dyDescent="0.25">
      <c r="A31" s="16" t="s">
        <v>102</v>
      </c>
      <c r="B31" s="12">
        <v>43</v>
      </c>
      <c r="C31" s="45">
        <v>39</v>
      </c>
      <c r="D31" s="46">
        <f t="shared" ref="D31" si="53">C31*100/B31</f>
        <v>90.697674418604649</v>
      </c>
      <c r="E31" s="47">
        <v>13</v>
      </c>
      <c r="F31" s="46">
        <f t="shared" ref="F31" si="54">E31*100/C31</f>
        <v>33.333333333333336</v>
      </c>
      <c r="G31" s="47">
        <v>26</v>
      </c>
      <c r="H31" s="46">
        <f t="shared" ref="H31" si="55">G31*100/C31</f>
        <v>66.666666666666671</v>
      </c>
      <c r="I31" s="47">
        <v>0</v>
      </c>
      <c r="J31" s="46">
        <f t="shared" ref="J31" si="56">I31*100/C31</f>
        <v>0</v>
      </c>
      <c r="K31" s="47"/>
      <c r="L31" s="46"/>
      <c r="M31" s="48">
        <f t="shared" ref="M31" si="57">(E31+G31+I31)*100/C31</f>
        <v>100</v>
      </c>
      <c r="N31" s="2">
        <f t="shared" ref="N31" si="58">(E31+G31)*100/C31</f>
        <v>100</v>
      </c>
      <c r="O31" s="2">
        <f t="shared" ref="O31" si="59">(E31*5+G31*4+I31*3+K31*2)/C31</f>
        <v>4.333333333333333</v>
      </c>
      <c r="P31" s="2">
        <f t="shared" ref="P31" si="60">(E31*100+G31*64+I31*36+K31*16)/C31</f>
        <v>76</v>
      </c>
    </row>
    <row r="32" spans="1:16" ht="15.75" x14ac:dyDescent="0.25">
      <c r="A32" s="16" t="s">
        <v>103</v>
      </c>
      <c r="B32" s="12">
        <v>61</v>
      </c>
      <c r="C32" s="45">
        <v>57</v>
      </c>
      <c r="D32" s="46">
        <f t="shared" ref="D32:D46" si="61">C32*100/B32</f>
        <v>93.442622950819668</v>
      </c>
      <c r="E32" s="47">
        <v>13</v>
      </c>
      <c r="F32" s="46">
        <f t="shared" ref="F32:F46" si="62">E32*100/C32</f>
        <v>22.807017543859651</v>
      </c>
      <c r="G32" s="47">
        <v>31</v>
      </c>
      <c r="H32" s="46">
        <f t="shared" ref="H32:H46" si="63">G32*100/C32</f>
        <v>54.385964912280699</v>
      </c>
      <c r="I32" s="47">
        <v>13</v>
      </c>
      <c r="J32" s="46">
        <f t="shared" ref="J32:J46" si="64">I32*100/C32</f>
        <v>22.807017543859651</v>
      </c>
      <c r="K32" s="47"/>
      <c r="L32" s="46"/>
      <c r="M32" s="48">
        <f t="shared" ref="M32:M46" si="65">(E32+G32+I32)*100/C32</f>
        <v>100</v>
      </c>
      <c r="N32" s="2">
        <f t="shared" ref="N32:N46" si="66">(E32+G32)*100/C32</f>
        <v>77.192982456140356</v>
      </c>
      <c r="O32" s="2">
        <f t="shared" ref="O32:O46" si="67">(E32*5+G32*4+I32*3+K32*2)/C32</f>
        <v>4</v>
      </c>
      <c r="P32" s="2">
        <f t="shared" ref="P32:P46" si="68">(E32*100+G32*64+I32*36+K32*16)/C32</f>
        <v>65.824561403508767</v>
      </c>
    </row>
    <row r="33" spans="1:16" ht="31.5" x14ac:dyDescent="0.25">
      <c r="A33" s="25" t="s">
        <v>104</v>
      </c>
      <c r="B33" s="12">
        <v>28</v>
      </c>
      <c r="C33" s="45">
        <v>22</v>
      </c>
      <c r="D33" s="46">
        <f t="shared" si="61"/>
        <v>78.571428571428569</v>
      </c>
      <c r="E33" s="47">
        <v>7</v>
      </c>
      <c r="F33" s="46">
        <f t="shared" si="62"/>
        <v>31.818181818181817</v>
      </c>
      <c r="G33" s="47">
        <v>13</v>
      </c>
      <c r="H33" s="46">
        <f t="shared" si="63"/>
        <v>59.090909090909093</v>
      </c>
      <c r="I33" s="47">
        <v>2</v>
      </c>
      <c r="J33" s="46">
        <f t="shared" si="64"/>
        <v>9.0909090909090917</v>
      </c>
      <c r="K33" s="47"/>
      <c r="L33" s="46"/>
      <c r="M33" s="48">
        <f t="shared" si="65"/>
        <v>100</v>
      </c>
      <c r="N33" s="2">
        <f t="shared" si="66"/>
        <v>90.909090909090907</v>
      </c>
      <c r="O33" s="2">
        <f t="shared" si="67"/>
        <v>4.2272727272727275</v>
      </c>
      <c r="P33" s="2">
        <f t="shared" si="68"/>
        <v>72.909090909090907</v>
      </c>
    </row>
    <row r="34" spans="1:16" ht="15.75" x14ac:dyDescent="0.25">
      <c r="A34" s="16" t="s">
        <v>105</v>
      </c>
      <c r="B34" s="12">
        <v>63</v>
      </c>
      <c r="C34" s="45">
        <v>54</v>
      </c>
      <c r="D34" s="46">
        <f t="shared" si="61"/>
        <v>85.714285714285708</v>
      </c>
      <c r="E34" s="47">
        <v>32</v>
      </c>
      <c r="F34" s="46">
        <f t="shared" si="62"/>
        <v>59.25925925925926</v>
      </c>
      <c r="G34" s="47">
        <v>17</v>
      </c>
      <c r="H34" s="46">
        <f t="shared" si="63"/>
        <v>31.481481481481481</v>
      </c>
      <c r="I34" s="47">
        <v>5</v>
      </c>
      <c r="J34" s="46">
        <f t="shared" si="64"/>
        <v>9.2592592592592595</v>
      </c>
      <c r="K34" s="47"/>
      <c r="L34" s="46"/>
      <c r="M34" s="48">
        <f t="shared" si="65"/>
        <v>100</v>
      </c>
      <c r="N34" s="2">
        <f t="shared" si="66"/>
        <v>90.740740740740748</v>
      </c>
      <c r="O34" s="2">
        <f t="shared" si="67"/>
        <v>4.5</v>
      </c>
      <c r="P34" s="2">
        <f t="shared" si="68"/>
        <v>82.740740740740748</v>
      </c>
    </row>
    <row r="35" spans="1:16" ht="15.75" x14ac:dyDescent="0.25">
      <c r="A35" s="16" t="s">
        <v>107</v>
      </c>
      <c r="B35" s="12">
        <v>27</v>
      </c>
      <c r="C35" s="45">
        <v>21</v>
      </c>
      <c r="D35" s="46">
        <f t="shared" si="61"/>
        <v>77.777777777777771</v>
      </c>
      <c r="E35" s="47">
        <v>0</v>
      </c>
      <c r="F35" s="46">
        <f t="shared" si="62"/>
        <v>0</v>
      </c>
      <c r="G35" s="47">
        <v>17</v>
      </c>
      <c r="H35" s="46">
        <f t="shared" si="63"/>
        <v>80.952380952380949</v>
      </c>
      <c r="I35" s="47">
        <v>4</v>
      </c>
      <c r="J35" s="46">
        <f t="shared" si="64"/>
        <v>19.047619047619047</v>
      </c>
      <c r="K35" s="47"/>
      <c r="L35" s="46"/>
      <c r="M35" s="48">
        <f t="shared" si="65"/>
        <v>100</v>
      </c>
      <c r="N35" s="2">
        <f t="shared" si="66"/>
        <v>80.952380952380949</v>
      </c>
      <c r="O35" s="2">
        <f t="shared" si="67"/>
        <v>3.8095238095238093</v>
      </c>
      <c r="P35" s="2">
        <f t="shared" si="68"/>
        <v>58.666666666666664</v>
      </c>
    </row>
    <row r="36" spans="1:16" ht="15.75" x14ac:dyDescent="0.25">
      <c r="A36" s="16" t="s">
        <v>108</v>
      </c>
      <c r="B36" s="12">
        <v>21</v>
      </c>
      <c r="C36" s="45">
        <v>18</v>
      </c>
      <c r="D36" s="46">
        <f t="shared" si="61"/>
        <v>85.714285714285708</v>
      </c>
      <c r="E36" s="47">
        <v>1</v>
      </c>
      <c r="F36" s="46">
        <f t="shared" si="62"/>
        <v>5.5555555555555554</v>
      </c>
      <c r="G36" s="47">
        <v>4</v>
      </c>
      <c r="H36" s="46">
        <f t="shared" si="63"/>
        <v>22.222222222222221</v>
      </c>
      <c r="I36" s="47">
        <v>13</v>
      </c>
      <c r="J36" s="46">
        <f t="shared" si="64"/>
        <v>72.222222222222229</v>
      </c>
      <c r="K36" s="47"/>
      <c r="L36" s="46"/>
      <c r="M36" s="48">
        <f t="shared" si="65"/>
        <v>100</v>
      </c>
      <c r="N36" s="2">
        <f t="shared" si="66"/>
        <v>27.777777777777779</v>
      </c>
      <c r="O36" s="2">
        <f t="shared" si="67"/>
        <v>3.3333333333333335</v>
      </c>
      <c r="P36" s="2">
        <f t="shared" si="68"/>
        <v>45.777777777777779</v>
      </c>
    </row>
    <row r="37" spans="1:16" ht="15.75" x14ac:dyDescent="0.25">
      <c r="A37" s="16" t="s">
        <v>106</v>
      </c>
      <c r="B37" s="12">
        <v>77</v>
      </c>
      <c r="C37" s="45">
        <v>65</v>
      </c>
      <c r="D37" s="46">
        <f t="shared" si="61"/>
        <v>84.415584415584419</v>
      </c>
      <c r="E37" s="47">
        <v>18</v>
      </c>
      <c r="F37" s="46">
        <f t="shared" si="62"/>
        <v>27.692307692307693</v>
      </c>
      <c r="G37" s="47">
        <v>25</v>
      </c>
      <c r="H37" s="46">
        <f t="shared" si="63"/>
        <v>38.46153846153846</v>
      </c>
      <c r="I37" s="47">
        <v>19</v>
      </c>
      <c r="J37" s="46">
        <f t="shared" si="64"/>
        <v>29.23076923076923</v>
      </c>
      <c r="K37" s="47">
        <f t="shared" ref="K37:K43" si="69">C37-(E37+G37+I37)</f>
        <v>3</v>
      </c>
      <c r="L37" s="46">
        <f t="shared" ref="L37" si="70">K37*100/C37</f>
        <v>4.615384615384615</v>
      </c>
      <c r="M37" s="48">
        <f t="shared" si="65"/>
        <v>95.384615384615387</v>
      </c>
      <c r="N37" s="2">
        <f t="shared" si="66"/>
        <v>66.15384615384616</v>
      </c>
      <c r="O37" s="2">
        <f t="shared" si="67"/>
        <v>3.8923076923076922</v>
      </c>
      <c r="P37" s="2">
        <f t="shared" si="68"/>
        <v>63.569230769230771</v>
      </c>
    </row>
    <row r="38" spans="1:16" ht="15.75" x14ac:dyDescent="0.25">
      <c r="A38" s="16" t="s">
        <v>109</v>
      </c>
      <c r="B38" s="12">
        <v>68</v>
      </c>
      <c r="C38" s="45">
        <v>58</v>
      </c>
      <c r="D38" s="46">
        <f t="shared" si="61"/>
        <v>85.294117647058826</v>
      </c>
      <c r="E38" s="47">
        <v>19</v>
      </c>
      <c r="F38" s="46">
        <f t="shared" si="62"/>
        <v>32.758620689655174</v>
      </c>
      <c r="G38" s="47">
        <v>18</v>
      </c>
      <c r="H38" s="46">
        <f t="shared" si="63"/>
        <v>31.03448275862069</v>
      </c>
      <c r="I38" s="47">
        <v>21</v>
      </c>
      <c r="J38" s="46">
        <f t="shared" si="64"/>
        <v>36.206896551724135</v>
      </c>
      <c r="K38" s="47"/>
      <c r="L38" s="46"/>
      <c r="M38" s="48">
        <f t="shared" si="65"/>
        <v>100</v>
      </c>
      <c r="N38" s="2">
        <f t="shared" si="66"/>
        <v>63.793103448275865</v>
      </c>
      <c r="O38" s="2">
        <f t="shared" si="67"/>
        <v>3.9655172413793105</v>
      </c>
      <c r="P38" s="2">
        <f t="shared" si="68"/>
        <v>65.65517241379311</v>
      </c>
    </row>
    <row r="39" spans="1:16" ht="15.75" x14ac:dyDescent="0.25">
      <c r="A39" s="16" t="s">
        <v>110</v>
      </c>
      <c r="B39" s="12">
        <v>13</v>
      </c>
      <c r="C39" s="45">
        <v>12</v>
      </c>
      <c r="D39" s="46">
        <f t="shared" si="61"/>
        <v>92.307692307692307</v>
      </c>
      <c r="E39" s="47">
        <v>3</v>
      </c>
      <c r="F39" s="46">
        <f t="shared" si="62"/>
        <v>25</v>
      </c>
      <c r="G39" s="47">
        <v>2</v>
      </c>
      <c r="H39" s="46">
        <f t="shared" si="63"/>
        <v>16.666666666666668</v>
      </c>
      <c r="I39" s="47">
        <v>6</v>
      </c>
      <c r="J39" s="46">
        <f t="shared" si="64"/>
        <v>50</v>
      </c>
      <c r="K39" s="47">
        <f t="shared" si="69"/>
        <v>1</v>
      </c>
      <c r="L39" s="46">
        <f t="shared" ref="L39" si="71">K39*100/C39</f>
        <v>8.3333333333333339</v>
      </c>
      <c r="M39" s="48">
        <f t="shared" si="65"/>
        <v>91.666666666666671</v>
      </c>
      <c r="N39" s="2">
        <f t="shared" si="66"/>
        <v>41.666666666666664</v>
      </c>
      <c r="O39" s="2">
        <f t="shared" si="67"/>
        <v>3.5833333333333335</v>
      </c>
      <c r="P39" s="2">
        <f t="shared" si="68"/>
        <v>55</v>
      </c>
    </row>
    <row r="40" spans="1:16" ht="15.75" x14ac:dyDescent="0.25">
      <c r="A40" s="16" t="s">
        <v>111</v>
      </c>
      <c r="B40" s="12">
        <v>50</v>
      </c>
      <c r="C40" s="45">
        <v>48</v>
      </c>
      <c r="D40" s="46">
        <f t="shared" si="61"/>
        <v>96</v>
      </c>
      <c r="E40" s="47">
        <v>0</v>
      </c>
      <c r="F40" s="46">
        <f t="shared" si="62"/>
        <v>0</v>
      </c>
      <c r="G40" s="47">
        <v>24</v>
      </c>
      <c r="H40" s="46">
        <f t="shared" si="63"/>
        <v>50</v>
      </c>
      <c r="I40" s="47">
        <v>24</v>
      </c>
      <c r="J40" s="46">
        <f t="shared" si="64"/>
        <v>50</v>
      </c>
      <c r="K40" s="47"/>
      <c r="L40" s="46"/>
      <c r="M40" s="48">
        <f t="shared" si="65"/>
        <v>100</v>
      </c>
      <c r="N40" s="2">
        <f t="shared" si="66"/>
        <v>50</v>
      </c>
      <c r="O40" s="2">
        <f t="shared" si="67"/>
        <v>3.5</v>
      </c>
      <c r="P40" s="2">
        <f t="shared" si="68"/>
        <v>50</v>
      </c>
    </row>
    <row r="41" spans="1:16" ht="15.75" x14ac:dyDescent="0.25">
      <c r="A41" s="16" t="s">
        <v>112</v>
      </c>
      <c r="B41" s="12">
        <v>86</v>
      </c>
      <c r="C41" s="45">
        <v>71</v>
      </c>
      <c r="D41" s="46">
        <f t="shared" si="61"/>
        <v>82.558139534883722</v>
      </c>
      <c r="E41" s="47">
        <v>11</v>
      </c>
      <c r="F41" s="46">
        <f t="shared" si="62"/>
        <v>15.492957746478874</v>
      </c>
      <c r="G41" s="47">
        <v>32</v>
      </c>
      <c r="H41" s="46">
        <f t="shared" si="63"/>
        <v>45.070422535211264</v>
      </c>
      <c r="I41" s="47">
        <v>28</v>
      </c>
      <c r="J41" s="46">
        <f t="shared" si="64"/>
        <v>39.436619718309856</v>
      </c>
      <c r="K41" s="47"/>
      <c r="L41" s="46"/>
      <c r="M41" s="48">
        <f t="shared" si="65"/>
        <v>100</v>
      </c>
      <c r="N41" s="2">
        <f t="shared" si="66"/>
        <v>60.563380281690144</v>
      </c>
      <c r="O41" s="2">
        <f t="shared" si="67"/>
        <v>3.76056338028169</v>
      </c>
      <c r="P41" s="2">
        <f t="shared" si="68"/>
        <v>58.535211267605632</v>
      </c>
    </row>
    <row r="42" spans="1:16" ht="15.75" x14ac:dyDescent="0.25">
      <c r="A42" s="16" t="s">
        <v>113</v>
      </c>
      <c r="B42" s="12">
        <v>19</v>
      </c>
      <c r="C42" s="45">
        <v>14</v>
      </c>
      <c r="D42" s="46">
        <f t="shared" si="61"/>
        <v>73.684210526315795</v>
      </c>
      <c r="E42" s="47">
        <v>3</v>
      </c>
      <c r="F42" s="46">
        <f t="shared" si="62"/>
        <v>21.428571428571427</v>
      </c>
      <c r="G42" s="47">
        <v>0</v>
      </c>
      <c r="H42" s="46">
        <f t="shared" si="63"/>
        <v>0</v>
      </c>
      <c r="I42" s="47">
        <v>10</v>
      </c>
      <c r="J42" s="46">
        <f t="shared" si="64"/>
        <v>71.428571428571431</v>
      </c>
      <c r="K42" s="47">
        <f t="shared" si="69"/>
        <v>1</v>
      </c>
      <c r="L42" s="46">
        <f t="shared" ref="L42:L43" si="72">K42*100/C42</f>
        <v>7.1428571428571432</v>
      </c>
      <c r="M42" s="48">
        <f t="shared" si="65"/>
        <v>92.857142857142861</v>
      </c>
      <c r="N42" s="2">
        <f t="shared" si="66"/>
        <v>21.428571428571427</v>
      </c>
      <c r="O42" s="2">
        <f t="shared" si="67"/>
        <v>3.3571428571428572</v>
      </c>
      <c r="P42" s="2">
        <f t="shared" si="68"/>
        <v>48.285714285714285</v>
      </c>
    </row>
    <row r="43" spans="1:16" ht="15.75" x14ac:dyDescent="0.25">
      <c r="A43" s="16" t="s">
        <v>114</v>
      </c>
      <c r="B43" s="12">
        <v>62</v>
      </c>
      <c r="C43" s="45">
        <v>54</v>
      </c>
      <c r="D43" s="46">
        <f t="shared" si="61"/>
        <v>87.096774193548384</v>
      </c>
      <c r="E43" s="47">
        <v>9</v>
      </c>
      <c r="F43" s="46">
        <f t="shared" si="62"/>
        <v>16.666666666666668</v>
      </c>
      <c r="G43" s="47">
        <v>19</v>
      </c>
      <c r="H43" s="46">
        <f t="shared" si="63"/>
        <v>35.185185185185183</v>
      </c>
      <c r="I43" s="47">
        <v>25</v>
      </c>
      <c r="J43" s="46">
        <f t="shared" si="64"/>
        <v>46.296296296296298</v>
      </c>
      <c r="K43" s="47">
        <f t="shared" si="69"/>
        <v>1</v>
      </c>
      <c r="L43" s="46">
        <f t="shared" si="72"/>
        <v>1.8518518518518519</v>
      </c>
      <c r="M43" s="48">
        <f t="shared" si="65"/>
        <v>98.148148148148152</v>
      </c>
      <c r="N43" s="2">
        <f t="shared" si="66"/>
        <v>51.851851851851855</v>
      </c>
      <c r="O43" s="2">
        <f t="shared" si="67"/>
        <v>3.6666666666666665</v>
      </c>
      <c r="P43" s="2">
        <f t="shared" si="68"/>
        <v>56.148148148148145</v>
      </c>
    </row>
    <row r="44" spans="1:16" ht="15.75" x14ac:dyDescent="0.25">
      <c r="A44" s="16" t="s">
        <v>115</v>
      </c>
      <c r="B44" s="12">
        <v>11</v>
      </c>
      <c r="C44" s="45">
        <v>9</v>
      </c>
      <c r="D44" s="46">
        <f t="shared" si="61"/>
        <v>81.818181818181813</v>
      </c>
      <c r="E44" s="47">
        <v>0</v>
      </c>
      <c r="F44" s="46">
        <f t="shared" si="62"/>
        <v>0</v>
      </c>
      <c r="G44" s="47">
        <v>5</v>
      </c>
      <c r="H44" s="46">
        <f t="shared" si="63"/>
        <v>55.555555555555557</v>
      </c>
      <c r="I44" s="47">
        <v>4</v>
      </c>
      <c r="J44" s="46">
        <f t="shared" si="64"/>
        <v>44.444444444444443</v>
      </c>
      <c r="K44" s="47"/>
      <c r="L44" s="46"/>
      <c r="M44" s="48">
        <f t="shared" si="65"/>
        <v>100</v>
      </c>
      <c r="N44" s="2">
        <f t="shared" si="66"/>
        <v>55.555555555555557</v>
      </c>
      <c r="O44" s="2">
        <f t="shared" si="67"/>
        <v>3.5555555555555554</v>
      </c>
      <c r="P44" s="2">
        <f t="shared" si="68"/>
        <v>51.555555555555557</v>
      </c>
    </row>
    <row r="45" spans="1:16" ht="32.25" thickBot="1" x14ac:dyDescent="0.3">
      <c r="A45" s="26" t="s">
        <v>116</v>
      </c>
      <c r="B45" s="12">
        <v>99</v>
      </c>
      <c r="C45" s="45">
        <v>85</v>
      </c>
      <c r="D45" s="46">
        <f t="shared" si="61"/>
        <v>85.858585858585855</v>
      </c>
      <c r="E45" s="47">
        <v>32</v>
      </c>
      <c r="F45" s="46">
        <f t="shared" si="62"/>
        <v>37.647058823529413</v>
      </c>
      <c r="G45" s="47">
        <v>38</v>
      </c>
      <c r="H45" s="46">
        <f t="shared" si="63"/>
        <v>44.705882352941174</v>
      </c>
      <c r="I45" s="47">
        <v>15</v>
      </c>
      <c r="J45" s="46">
        <f t="shared" si="64"/>
        <v>17.647058823529413</v>
      </c>
      <c r="K45" s="47"/>
      <c r="L45" s="46"/>
      <c r="M45" s="48">
        <f t="shared" si="65"/>
        <v>100</v>
      </c>
      <c r="N45" s="2">
        <f t="shared" si="66"/>
        <v>82.352941176470594</v>
      </c>
      <c r="O45" s="2">
        <f t="shared" si="67"/>
        <v>4.2</v>
      </c>
      <c r="P45" s="2">
        <f t="shared" si="68"/>
        <v>72.611764705882351</v>
      </c>
    </row>
    <row r="46" spans="1:16" ht="16.5" thickBot="1" x14ac:dyDescent="0.3">
      <c r="A46" s="13" t="s">
        <v>9</v>
      </c>
      <c r="B46" s="14">
        <v>728</v>
      </c>
      <c r="C46" s="52">
        <v>627</v>
      </c>
      <c r="D46" s="49">
        <f t="shared" si="61"/>
        <v>86.126373626373621</v>
      </c>
      <c r="E46" s="14">
        <v>161</v>
      </c>
      <c r="F46" s="50">
        <f t="shared" si="62"/>
        <v>25.677830940988837</v>
      </c>
      <c r="G46" s="14">
        <v>271</v>
      </c>
      <c r="H46" s="50">
        <f t="shared" si="63"/>
        <v>43.221690590111642</v>
      </c>
      <c r="I46" s="14">
        <v>189</v>
      </c>
      <c r="J46" s="50">
        <f t="shared" si="64"/>
        <v>30.14354066985646</v>
      </c>
      <c r="K46" s="14">
        <f>SUM(K31:K45)</f>
        <v>6</v>
      </c>
      <c r="L46" s="50">
        <f t="shared" ref="L46" si="73">K46*100/C46</f>
        <v>0.9569377990430622</v>
      </c>
      <c r="M46" s="49">
        <f t="shared" si="65"/>
        <v>99.043062200956939</v>
      </c>
      <c r="N46" s="7">
        <f t="shared" si="66"/>
        <v>68.899521531100476</v>
      </c>
      <c r="O46" s="7">
        <f t="shared" si="67"/>
        <v>3.9362041467304625</v>
      </c>
      <c r="P46" s="51">
        <f t="shared" si="68"/>
        <v>64.344497607655498</v>
      </c>
    </row>
    <row r="47" spans="1:16" ht="15.75" x14ac:dyDescent="0.25">
      <c r="A47" s="38" t="s">
        <v>40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8"/>
      <c r="O47" s="8"/>
      <c r="P47" s="8"/>
    </row>
    <row r="48" spans="1:16" ht="15.75" x14ac:dyDescent="0.25">
      <c r="A48" s="9" t="s">
        <v>15</v>
      </c>
      <c r="B48" s="12">
        <v>54</v>
      </c>
      <c r="C48" s="45">
        <v>53</v>
      </c>
      <c r="D48" s="46">
        <f t="shared" ref="D48:D73" si="74">C48*100/B48</f>
        <v>98.148148148148152</v>
      </c>
      <c r="E48" s="47">
        <v>5</v>
      </c>
      <c r="F48" s="46">
        <f t="shared" ref="F48:F73" si="75">E48*100/C48</f>
        <v>9.433962264150944</v>
      </c>
      <c r="G48" s="47">
        <v>20</v>
      </c>
      <c r="H48" s="46">
        <f t="shared" ref="H48:H73" si="76">G48*100/C48</f>
        <v>37.735849056603776</v>
      </c>
      <c r="I48" s="47">
        <v>27</v>
      </c>
      <c r="J48" s="46">
        <f t="shared" ref="J48:J73" si="77">I48*100/C48</f>
        <v>50.943396226415096</v>
      </c>
      <c r="K48" s="47">
        <v>1</v>
      </c>
      <c r="L48" s="46">
        <f t="shared" ref="L48" si="78">K48*100/C48</f>
        <v>1.8867924528301887</v>
      </c>
      <c r="M48" s="48">
        <f t="shared" ref="M48:M73" si="79">(E48+G48+I48)*100/C48</f>
        <v>98.113207547169807</v>
      </c>
      <c r="N48" s="2">
        <f t="shared" ref="N48:N73" si="80">(E48+G48)*100/C48</f>
        <v>47.169811320754718</v>
      </c>
      <c r="O48" s="2">
        <f t="shared" ref="O48:O73" si="81">(E48*5+G48*4+I48*3+K48*2)/C48</f>
        <v>3.5471698113207548</v>
      </c>
      <c r="P48" s="2">
        <f t="shared" ref="P48:P73" si="82">(E48*100+G48*64+I48*36+K48*16)/C48</f>
        <v>52.226415094339622</v>
      </c>
    </row>
    <row r="49" spans="1:20" ht="15.75" x14ac:dyDescent="0.25">
      <c r="A49" s="9" t="s">
        <v>16</v>
      </c>
      <c r="B49" s="12">
        <v>12</v>
      </c>
      <c r="C49" s="45">
        <v>10</v>
      </c>
      <c r="D49" s="46">
        <f t="shared" si="74"/>
        <v>83.333333333333329</v>
      </c>
      <c r="E49" s="47">
        <v>1</v>
      </c>
      <c r="F49" s="46">
        <f t="shared" si="75"/>
        <v>10</v>
      </c>
      <c r="G49" s="47">
        <v>4</v>
      </c>
      <c r="H49" s="46">
        <f t="shared" si="76"/>
        <v>40</v>
      </c>
      <c r="I49" s="47">
        <v>5</v>
      </c>
      <c r="J49" s="46">
        <f t="shared" si="77"/>
        <v>50</v>
      </c>
      <c r="K49" s="47"/>
      <c r="L49" s="46"/>
      <c r="M49" s="48">
        <f t="shared" si="79"/>
        <v>100</v>
      </c>
      <c r="N49" s="2">
        <f t="shared" si="80"/>
        <v>50</v>
      </c>
      <c r="O49" s="2">
        <f t="shared" si="81"/>
        <v>3.6</v>
      </c>
      <c r="P49" s="2">
        <f t="shared" si="82"/>
        <v>53.6</v>
      </c>
    </row>
    <row r="50" spans="1:20" ht="15.75" x14ac:dyDescent="0.25">
      <c r="A50" s="9" t="s">
        <v>17</v>
      </c>
      <c r="B50" s="12">
        <v>20</v>
      </c>
      <c r="C50" s="45">
        <v>18</v>
      </c>
      <c r="D50" s="46">
        <f t="shared" si="74"/>
        <v>90</v>
      </c>
      <c r="E50" s="47">
        <v>6</v>
      </c>
      <c r="F50" s="46">
        <f t="shared" si="75"/>
        <v>33.333333333333336</v>
      </c>
      <c r="G50" s="47">
        <v>5</v>
      </c>
      <c r="H50" s="46">
        <f t="shared" si="76"/>
        <v>27.777777777777779</v>
      </c>
      <c r="I50" s="47">
        <v>4</v>
      </c>
      <c r="J50" s="46">
        <f t="shared" si="77"/>
        <v>22.222222222222221</v>
      </c>
      <c r="K50" s="47">
        <v>3</v>
      </c>
      <c r="L50" s="46">
        <f t="shared" ref="L50" si="83">K50*100/C50</f>
        <v>16.666666666666668</v>
      </c>
      <c r="M50" s="48">
        <f t="shared" si="79"/>
        <v>83.333333333333329</v>
      </c>
      <c r="N50" s="2">
        <f t="shared" si="80"/>
        <v>61.111111111111114</v>
      </c>
      <c r="O50" s="2">
        <f t="shared" si="81"/>
        <v>3.7777777777777777</v>
      </c>
      <c r="P50" s="2">
        <f t="shared" si="82"/>
        <v>61.777777777777779</v>
      </c>
    </row>
    <row r="51" spans="1:20" ht="15.75" x14ac:dyDescent="0.25">
      <c r="A51" s="9" t="s">
        <v>18</v>
      </c>
      <c r="B51" s="12">
        <v>37</v>
      </c>
      <c r="C51" s="45">
        <v>35</v>
      </c>
      <c r="D51" s="46">
        <f t="shared" si="74"/>
        <v>94.594594594594597</v>
      </c>
      <c r="E51" s="47">
        <v>12</v>
      </c>
      <c r="F51" s="46">
        <f t="shared" si="75"/>
        <v>34.285714285714285</v>
      </c>
      <c r="G51" s="47">
        <v>12</v>
      </c>
      <c r="H51" s="46">
        <f t="shared" si="76"/>
        <v>34.285714285714285</v>
      </c>
      <c r="I51" s="47">
        <v>11</v>
      </c>
      <c r="J51" s="46">
        <f t="shared" si="77"/>
        <v>31.428571428571427</v>
      </c>
      <c r="K51" s="47"/>
      <c r="L51" s="46"/>
      <c r="M51" s="48">
        <f t="shared" si="79"/>
        <v>100</v>
      </c>
      <c r="N51" s="2">
        <f t="shared" si="80"/>
        <v>68.571428571428569</v>
      </c>
      <c r="O51" s="2">
        <f t="shared" si="81"/>
        <v>4.0285714285714285</v>
      </c>
      <c r="P51" s="2">
        <f t="shared" si="82"/>
        <v>67.542857142857144</v>
      </c>
    </row>
    <row r="52" spans="1:20" ht="15.75" x14ac:dyDescent="0.25">
      <c r="A52" s="9" t="s">
        <v>19</v>
      </c>
      <c r="B52" s="12">
        <v>34</v>
      </c>
      <c r="C52" s="45">
        <v>33</v>
      </c>
      <c r="D52" s="46">
        <f t="shared" si="74"/>
        <v>97.058823529411768</v>
      </c>
      <c r="E52" s="47">
        <v>3</v>
      </c>
      <c r="F52" s="46">
        <f t="shared" si="75"/>
        <v>9.0909090909090917</v>
      </c>
      <c r="G52" s="47">
        <v>14</v>
      </c>
      <c r="H52" s="46">
        <f t="shared" si="76"/>
        <v>42.424242424242422</v>
      </c>
      <c r="I52" s="47">
        <v>16</v>
      </c>
      <c r="J52" s="46">
        <f t="shared" si="77"/>
        <v>48.484848484848484</v>
      </c>
      <c r="K52" s="47"/>
      <c r="L52" s="46"/>
      <c r="M52" s="48">
        <f t="shared" si="79"/>
        <v>100</v>
      </c>
      <c r="N52" s="2">
        <f t="shared" si="80"/>
        <v>51.515151515151516</v>
      </c>
      <c r="O52" s="2">
        <f t="shared" si="81"/>
        <v>3.606060606060606</v>
      </c>
      <c r="P52" s="2">
        <f t="shared" si="82"/>
        <v>53.696969696969695</v>
      </c>
    </row>
    <row r="53" spans="1:20" ht="15.75" x14ac:dyDescent="0.25">
      <c r="A53" s="9" t="s">
        <v>20</v>
      </c>
      <c r="B53" s="12">
        <v>29</v>
      </c>
      <c r="C53" s="45">
        <v>26</v>
      </c>
      <c r="D53" s="46">
        <f t="shared" si="74"/>
        <v>89.65517241379311</v>
      </c>
      <c r="E53" s="47">
        <v>3</v>
      </c>
      <c r="F53" s="46">
        <f t="shared" si="75"/>
        <v>11.538461538461538</v>
      </c>
      <c r="G53" s="47">
        <v>12</v>
      </c>
      <c r="H53" s="46">
        <f t="shared" si="76"/>
        <v>46.153846153846153</v>
      </c>
      <c r="I53" s="47">
        <v>11</v>
      </c>
      <c r="J53" s="46">
        <f t="shared" si="77"/>
        <v>42.307692307692307</v>
      </c>
      <c r="K53" s="47"/>
      <c r="L53" s="46"/>
      <c r="M53" s="48">
        <f t="shared" si="79"/>
        <v>100</v>
      </c>
      <c r="N53" s="2">
        <f t="shared" si="80"/>
        <v>57.692307692307693</v>
      </c>
      <c r="O53" s="2">
        <f t="shared" si="81"/>
        <v>3.6923076923076925</v>
      </c>
      <c r="P53" s="2">
        <f t="shared" si="82"/>
        <v>56.307692307692307</v>
      </c>
    </row>
    <row r="54" spans="1:20" ht="15.75" x14ac:dyDescent="0.25">
      <c r="A54" s="9" t="s">
        <v>21</v>
      </c>
      <c r="B54" s="12">
        <v>8</v>
      </c>
      <c r="C54" s="45">
        <v>7</v>
      </c>
      <c r="D54" s="46">
        <f t="shared" si="74"/>
        <v>87.5</v>
      </c>
      <c r="E54" s="47">
        <v>0</v>
      </c>
      <c r="F54" s="46">
        <f t="shared" si="75"/>
        <v>0</v>
      </c>
      <c r="G54" s="47">
        <v>2</v>
      </c>
      <c r="H54" s="46">
        <f t="shared" si="76"/>
        <v>28.571428571428573</v>
      </c>
      <c r="I54" s="47">
        <v>5</v>
      </c>
      <c r="J54" s="46">
        <f t="shared" si="77"/>
        <v>71.428571428571431</v>
      </c>
      <c r="K54" s="47"/>
      <c r="L54" s="46"/>
      <c r="M54" s="48">
        <f t="shared" si="79"/>
        <v>100</v>
      </c>
      <c r="N54" s="2">
        <f t="shared" si="80"/>
        <v>28.571428571428573</v>
      </c>
      <c r="O54" s="2">
        <f t="shared" si="81"/>
        <v>3.2857142857142856</v>
      </c>
      <c r="P54" s="2">
        <f t="shared" si="82"/>
        <v>44</v>
      </c>
    </row>
    <row r="55" spans="1:20" ht="15.75" x14ac:dyDescent="0.25">
      <c r="A55" s="9" t="s">
        <v>22</v>
      </c>
      <c r="B55" s="12">
        <v>48</v>
      </c>
      <c r="C55" s="45">
        <v>44</v>
      </c>
      <c r="D55" s="46">
        <f t="shared" si="74"/>
        <v>91.666666666666671</v>
      </c>
      <c r="E55" s="47">
        <v>4</v>
      </c>
      <c r="F55" s="46">
        <f t="shared" si="75"/>
        <v>9.0909090909090917</v>
      </c>
      <c r="G55" s="47">
        <v>23</v>
      </c>
      <c r="H55" s="46">
        <f t="shared" si="76"/>
        <v>52.272727272727273</v>
      </c>
      <c r="I55" s="47">
        <v>16</v>
      </c>
      <c r="J55" s="46">
        <f t="shared" si="77"/>
        <v>36.363636363636367</v>
      </c>
      <c r="K55" s="47">
        <v>1</v>
      </c>
      <c r="L55" s="46">
        <f t="shared" ref="L55" si="84">K55*100/C55</f>
        <v>2.2727272727272729</v>
      </c>
      <c r="M55" s="48">
        <f t="shared" si="79"/>
        <v>97.727272727272734</v>
      </c>
      <c r="N55" s="2">
        <f t="shared" si="80"/>
        <v>61.363636363636367</v>
      </c>
      <c r="O55" s="2">
        <f t="shared" si="81"/>
        <v>3.6818181818181817</v>
      </c>
      <c r="P55" s="2">
        <f t="shared" si="82"/>
        <v>56</v>
      </c>
    </row>
    <row r="56" spans="1:20" ht="15.75" x14ac:dyDescent="0.25">
      <c r="A56" s="9" t="s">
        <v>23</v>
      </c>
      <c r="B56" s="12">
        <v>13</v>
      </c>
      <c r="C56" s="45">
        <v>11</v>
      </c>
      <c r="D56" s="46">
        <f t="shared" si="74"/>
        <v>84.615384615384613</v>
      </c>
      <c r="E56" s="47">
        <v>1</v>
      </c>
      <c r="F56" s="46">
        <f t="shared" si="75"/>
        <v>9.0909090909090917</v>
      </c>
      <c r="G56" s="47">
        <v>3</v>
      </c>
      <c r="H56" s="46">
        <f t="shared" si="76"/>
        <v>27.272727272727273</v>
      </c>
      <c r="I56" s="47">
        <v>7</v>
      </c>
      <c r="J56" s="46">
        <f t="shared" si="77"/>
        <v>63.636363636363633</v>
      </c>
      <c r="K56" s="47"/>
      <c r="L56" s="46"/>
      <c r="M56" s="48">
        <f t="shared" si="79"/>
        <v>100</v>
      </c>
      <c r="N56" s="2">
        <f t="shared" si="80"/>
        <v>36.363636363636367</v>
      </c>
      <c r="O56" s="2">
        <f t="shared" si="81"/>
        <v>3.4545454545454546</v>
      </c>
      <c r="P56" s="2">
        <f t="shared" si="82"/>
        <v>49.454545454545453</v>
      </c>
    </row>
    <row r="57" spans="1:20" ht="15.75" x14ac:dyDescent="0.25">
      <c r="A57" s="9" t="s">
        <v>24</v>
      </c>
      <c r="B57" s="12">
        <v>10</v>
      </c>
      <c r="C57" s="45">
        <v>9</v>
      </c>
      <c r="D57" s="46">
        <f t="shared" si="74"/>
        <v>90</v>
      </c>
      <c r="E57" s="47">
        <v>1</v>
      </c>
      <c r="F57" s="46">
        <f t="shared" si="75"/>
        <v>11.111111111111111</v>
      </c>
      <c r="G57" s="47">
        <v>3</v>
      </c>
      <c r="H57" s="46">
        <f t="shared" si="76"/>
        <v>33.333333333333336</v>
      </c>
      <c r="I57" s="47">
        <v>5</v>
      </c>
      <c r="J57" s="46">
        <f t="shared" si="77"/>
        <v>55.555555555555557</v>
      </c>
      <c r="K57" s="47"/>
      <c r="L57" s="46"/>
      <c r="M57" s="48">
        <f t="shared" si="79"/>
        <v>100</v>
      </c>
      <c r="N57" s="2">
        <f t="shared" si="80"/>
        <v>44.444444444444443</v>
      </c>
      <c r="O57" s="2">
        <f t="shared" si="81"/>
        <v>3.5555555555555554</v>
      </c>
      <c r="P57" s="2">
        <f t="shared" si="82"/>
        <v>52.444444444444443</v>
      </c>
    </row>
    <row r="58" spans="1:20" ht="15.75" x14ac:dyDescent="0.25">
      <c r="A58" s="9" t="s">
        <v>25</v>
      </c>
      <c r="B58" s="12">
        <v>4</v>
      </c>
      <c r="C58" s="45">
        <v>4</v>
      </c>
      <c r="D58" s="46">
        <f t="shared" si="74"/>
        <v>100</v>
      </c>
      <c r="E58" s="47">
        <v>2</v>
      </c>
      <c r="F58" s="46">
        <f t="shared" si="75"/>
        <v>50</v>
      </c>
      <c r="G58" s="47">
        <v>0</v>
      </c>
      <c r="H58" s="46">
        <f t="shared" si="76"/>
        <v>0</v>
      </c>
      <c r="I58" s="47">
        <v>2</v>
      </c>
      <c r="J58" s="46">
        <f t="shared" si="77"/>
        <v>50</v>
      </c>
      <c r="K58" s="47"/>
      <c r="L58" s="46"/>
      <c r="M58" s="48">
        <f t="shared" si="79"/>
        <v>100</v>
      </c>
      <c r="N58" s="2">
        <f t="shared" si="80"/>
        <v>50</v>
      </c>
      <c r="O58" s="2">
        <f t="shared" si="81"/>
        <v>4</v>
      </c>
      <c r="P58" s="2">
        <f t="shared" si="82"/>
        <v>68</v>
      </c>
    </row>
    <row r="59" spans="1:20" ht="15.75" x14ac:dyDescent="0.25">
      <c r="A59" s="9" t="s">
        <v>26</v>
      </c>
      <c r="B59" s="12">
        <v>6</v>
      </c>
      <c r="C59" s="45">
        <v>5</v>
      </c>
      <c r="D59" s="46">
        <f t="shared" si="74"/>
        <v>83.333333333333329</v>
      </c>
      <c r="E59" s="47">
        <v>2</v>
      </c>
      <c r="F59" s="46">
        <f t="shared" si="75"/>
        <v>40</v>
      </c>
      <c r="G59" s="47">
        <v>1</v>
      </c>
      <c r="H59" s="46">
        <f t="shared" si="76"/>
        <v>20</v>
      </c>
      <c r="I59" s="47">
        <v>2</v>
      </c>
      <c r="J59" s="46">
        <f t="shared" si="77"/>
        <v>40</v>
      </c>
      <c r="K59" s="47"/>
      <c r="L59" s="46"/>
      <c r="M59" s="48">
        <f t="shared" si="79"/>
        <v>100</v>
      </c>
      <c r="N59" s="2">
        <f t="shared" si="80"/>
        <v>60</v>
      </c>
      <c r="O59" s="2">
        <f t="shared" si="81"/>
        <v>4</v>
      </c>
      <c r="P59" s="2">
        <f t="shared" si="82"/>
        <v>67.2</v>
      </c>
    </row>
    <row r="60" spans="1:20" ht="15.75" x14ac:dyDescent="0.25">
      <c r="A60" s="9" t="s">
        <v>27</v>
      </c>
      <c r="B60" s="12">
        <v>15</v>
      </c>
      <c r="C60" s="45">
        <v>13</v>
      </c>
      <c r="D60" s="46">
        <f t="shared" si="74"/>
        <v>86.666666666666671</v>
      </c>
      <c r="E60" s="47">
        <v>2</v>
      </c>
      <c r="F60" s="46">
        <f t="shared" si="75"/>
        <v>15.384615384615385</v>
      </c>
      <c r="G60" s="47">
        <v>10</v>
      </c>
      <c r="H60" s="46">
        <f t="shared" si="76"/>
        <v>76.92307692307692</v>
      </c>
      <c r="I60" s="47">
        <v>1</v>
      </c>
      <c r="J60" s="46">
        <f t="shared" si="77"/>
        <v>7.6923076923076925</v>
      </c>
      <c r="K60" s="47"/>
      <c r="L60" s="46"/>
      <c r="M60" s="48">
        <f t="shared" si="79"/>
        <v>100</v>
      </c>
      <c r="N60" s="2">
        <f t="shared" si="80"/>
        <v>92.307692307692307</v>
      </c>
      <c r="O60" s="2">
        <f t="shared" si="81"/>
        <v>4.0769230769230766</v>
      </c>
      <c r="P60" s="2">
        <f t="shared" si="82"/>
        <v>67.384615384615387</v>
      </c>
      <c r="T60" t="s">
        <v>154</v>
      </c>
    </row>
    <row r="61" spans="1:20" ht="15.75" x14ac:dyDescent="0.25">
      <c r="A61" s="9" t="s">
        <v>28</v>
      </c>
      <c r="B61" s="12">
        <v>32</v>
      </c>
      <c r="C61" s="45">
        <v>27</v>
      </c>
      <c r="D61" s="46">
        <f t="shared" si="74"/>
        <v>84.375</v>
      </c>
      <c r="E61" s="47">
        <v>1</v>
      </c>
      <c r="F61" s="46">
        <f t="shared" si="75"/>
        <v>3.7037037037037037</v>
      </c>
      <c r="G61" s="47">
        <v>14</v>
      </c>
      <c r="H61" s="46">
        <f t="shared" si="76"/>
        <v>51.851851851851855</v>
      </c>
      <c r="I61" s="47">
        <v>12</v>
      </c>
      <c r="J61" s="46">
        <f t="shared" si="77"/>
        <v>44.444444444444443</v>
      </c>
      <c r="K61" s="47"/>
      <c r="L61" s="46"/>
      <c r="M61" s="48">
        <f t="shared" si="79"/>
        <v>100</v>
      </c>
      <c r="N61" s="2">
        <f t="shared" si="80"/>
        <v>55.555555555555557</v>
      </c>
      <c r="O61" s="2">
        <f t="shared" si="81"/>
        <v>3.5925925925925926</v>
      </c>
      <c r="P61" s="2">
        <f t="shared" si="82"/>
        <v>52.888888888888886</v>
      </c>
    </row>
    <row r="62" spans="1:20" ht="15.75" x14ac:dyDescent="0.25">
      <c r="A62" s="9" t="s">
        <v>29</v>
      </c>
      <c r="B62" s="12">
        <v>16</v>
      </c>
      <c r="C62" s="45">
        <v>15</v>
      </c>
      <c r="D62" s="46">
        <f t="shared" si="74"/>
        <v>93.75</v>
      </c>
      <c r="E62" s="47">
        <v>1</v>
      </c>
      <c r="F62" s="46">
        <f t="shared" si="75"/>
        <v>6.666666666666667</v>
      </c>
      <c r="G62" s="47">
        <v>7</v>
      </c>
      <c r="H62" s="46">
        <f t="shared" si="76"/>
        <v>46.666666666666664</v>
      </c>
      <c r="I62" s="47">
        <v>6</v>
      </c>
      <c r="J62" s="46">
        <f t="shared" si="77"/>
        <v>40</v>
      </c>
      <c r="K62" s="47">
        <v>1</v>
      </c>
      <c r="L62" s="46">
        <f t="shared" ref="L62:L63" si="85">K62*100/C62</f>
        <v>6.666666666666667</v>
      </c>
      <c r="M62" s="48">
        <f t="shared" si="79"/>
        <v>93.333333333333329</v>
      </c>
      <c r="N62" s="2">
        <f t="shared" si="80"/>
        <v>53.333333333333336</v>
      </c>
      <c r="O62" s="2">
        <f t="shared" si="81"/>
        <v>3.5333333333333332</v>
      </c>
      <c r="P62" s="2">
        <f t="shared" si="82"/>
        <v>52</v>
      </c>
    </row>
    <row r="63" spans="1:20" ht="15.75" x14ac:dyDescent="0.25">
      <c r="A63" s="9" t="s">
        <v>30</v>
      </c>
      <c r="B63" s="12">
        <v>16</v>
      </c>
      <c r="C63" s="45">
        <v>15</v>
      </c>
      <c r="D63" s="46">
        <f t="shared" si="74"/>
        <v>93.75</v>
      </c>
      <c r="E63" s="47">
        <v>3</v>
      </c>
      <c r="F63" s="46">
        <f t="shared" si="75"/>
        <v>20</v>
      </c>
      <c r="G63" s="47">
        <v>6</v>
      </c>
      <c r="H63" s="46">
        <f t="shared" si="76"/>
        <v>40</v>
      </c>
      <c r="I63" s="47">
        <v>4</v>
      </c>
      <c r="J63" s="46">
        <f t="shared" si="77"/>
        <v>26.666666666666668</v>
      </c>
      <c r="K63" s="47">
        <v>2</v>
      </c>
      <c r="L63" s="46">
        <f t="shared" si="85"/>
        <v>13.333333333333334</v>
      </c>
      <c r="M63" s="48">
        <f t="shared" si="79"/>
        <v>86.666666666666671</v>
      </c>
      <c r="N63" s="2">
        <f t="shared" si="80"/>
        <v>60</v>
      </c>
      <c r="O63" s="2">
        <f t="shared" si="81"/>
        <v>3.6666666666666665</v>
      </c>
      <c r="P63" s="2">
        <f t="shared" si="82"/>
        <v>57.333333333333336</v>
      </c>
    </row>
    <row r="64" spans="1:20" ht="15.75" x14ac:dyDescent="0.25">
      <c r="A64" s="9" t="s">
        <v>31</v>
      </c>
      <c r="B64" s="12">
        <v>48</v>
      </c>
      <c r="C64" s="45">
        <v>46</v>
      </c>
      <c r="D64" s="46">
        <f t="shared" si="74"/>
        <v>95.833333333333329</v>
      </c>
      <c r="E64" s="47">
        <v>2</v>
      </c>
      <c r="F64" s="46">
        <f t="shared" si="75"/>
        <v>4.3478260869565215</v>
      </c>
      <c r="G64" s="47">
        <v>21</v>
      </c>
      <c r="H64" s="46">
        <f t="shared" si="76"/>
        <v>45.652173913043477</v>
      </c>
      <c r="I64" s="47">
        <v>23</v>
      </c>
      <c r="J64" s="46">
        <f t="shared" si="77"/>
        <v>50</v>
      </c>
      <c r="K64" s="47"/>
      <c r="L64" s="46"/>
      <c r="M64" s="48">
        <f t="shared" si="79"/>
        <v>100</v>
      </c>
      <c r="N64" s="2">
        <f t="shared" si="80"/>
        <v>50</v>
      </c>
      <c r="O64" s="2">
        <f t="shared" si="81"/>
        <v>3.5434782608695654</v>
      </c>
      <c r="P64" s="2">
        <f t="shared" si="82"/>
        <v>51.565217391304351</v>
      </c>
    </row>
    <row r="65" spans="1:16" ht="15.75" x14ac:dyDescent="0.25">
      <c r="A65" s="9" t="s">
        <v>32</v>
      </c>
      <c r="B65" s="12">
        <v>43</v>
      </c>
      <c r="C65" s="45">
        <v>36</v>
      </c>
      <c r="D65" s="46">
        <f t="shared" si="74"/>
        <v>83.720930232558146</v>
      </c>
      <c r="E65" s="47">
        <v>2</v>
      </c>
      <c r="F65" s="46">
        <f t="shared" si="75"/>
        <v>5.5555555555555554</v>
      </c>
      <c r="G65" s="47">
        <v>27</v>
      </c>
      <c r="H65" s="46">
        <f t="shared" si="76"/>
        <v>75</v>
      </c>
      <c r="I65" s="47">
        <v>7</v>
      </c>
      <c r="J65" s="46">
        <f t="shared" si="77"/>
        <v>19.444444444444443</v>
      </c>
      <c r="K65" s="47"/>
      <c r="L65" s="46"/>
      <c r="M65" s="48">
        <f t="shared" si="79"/>
        <v>100</v>
      </c>
      <c r="N65" s="2">
        <f t="shared" si="80"/>
        <v>80.555555555555557</v>
      </c>
      <c r="O65" s="2">
        <f t="shared" si="81"/>
        <v>3.8611111111111112</v>
      </c>
      <c r="P65" s="2">
        <f t="shared" si="82"/>
        <v>60.555555555555557</v>
      </c>
    </row>
    <row r="66" spans="1:16" ht="15.75" x14ac:dyDescent="0.25">
      <c r="A66" s="9" t="s">
        <v>33</v>
      </c>
      <c r="B66" s="12">
        <v>51</v>
      </c>
      <c r="C66" s="45">
        <v>46</v>
      </c>
      <c r="D66" s="46">
        <f t="shared" si="74"/>
        <v>90.196078431372555</v>
      </c>
      <c r="E66" s="47">
        <v>16</v>
      </c>
      <c r="F66" s="46">
        <f t="shared" si="75"/>
        <v>34.782608695652172</v>
      </c>
      <c r="G66" s="47">
        <v>25</v>
      </c>
      <c r="H66" s="46">
        <f t="shared" si="76"/>
        <v>54.347826086956523</v>
      </c>
      <c r="I66" s="47">
        <v>5</v>
      </c>
      <c r="J66" s="46">
        <f t="shared" si="77"/>
        <v>10.869565217391305</v>
      </c>
      <c r="K66" s="47"/>
      <c r="L66" s="46"/>
      <c r="M66" s="48">
        <f t="shared" si="79"/>
        <v>100</v>
      </c>
      <c r="N66" s="2">
        <f t="shared" si="80"/>
        <v>89.130434782608702</v>
      </c>
      <c r="O66" s="2">
        <f t="shared" si="81"/>
        <v>4.2391304347826084</v>
      </c>
      <c r="P66" s="2">
        <f t="shared" si="82"/>
        <v>73.478260869565219</v>
      </c>
    </row>
    <row r="67" spans="1:16" ht="15.75" x14ac:dyDescent="0.25">
      <c r="A67" s="9" t="s">
        <v>34</v>
      </c>
      <c r="B67" s="12">
        <v>19</v>
      </c>
      <c r="C67" s="45">
        <v>18</v>
      </c>
      <c r="D67" s="46">
        <f t="shared" si="74"/>
        <v>94.736842105263165</v>
      </c>
      <c r="E67" s="47">
        <v>0</v>
      </c>
      <c r="F67" s="46">
        <f t="shared" si="75"/>
        <v>0</v>
      </c>
      <c r="G67" s="47">
        <v>10</v>
      </c>
      <c r="H67" s="46">
        <f t="shared" si="76"/>
        <v>55.555555555555557</v>
      </c>
      <c r="I67" s="47">
        <v>8</v>
      </c>
      <c r="J67" s="46">
        <f t="shared" si="77"/>
        <v>44.444444444444443</v>
      </c>
      <c r="K67" s="47"/>
      <c r="L67" s="46"/>
      <c r="M67" s="48">
        <f t="shared" si="79"/>
        <v>100</v>
      </c>
      <c r="N67" s="2">
        <f t="shared" si="80"/>
        <v>55.555555555555557</v>
      </c>
      <c r="O67" s="2">
        <f t="shared" si="81"/>
        <v>3.5555555555555554</v>
      </c>
      <c r="P67" s="2">
        <f t="shared" si="82"/>
        <v>51.555555555555557</v>
      </c>
    </row>
    <row r="68" spans="1:16" ht="15.75" x14ac:dyDescent="0.25">
      <c r="A68" s="9" t="s">
        <v>35</v>
      </c>
      <c r="B68" s="12">
        <v>46</v>
      </c>
      <c r="C68" s="45">
        <v>32</v>
      </c>
      <c r="D68" s="46">
        <f t="shared" si="74"/>
        <v>69.565217391304344</v>
      </c>
      <c r="E68" s="47">
        <v>3</v>
      </c>
      <c r="F68" s="46">
        <f t="shared" si="75"/>
        <v>9.375</v>
      </c>
      <c r="G68" s="47">
        <v>17</v>
      </c>
      <c r="H68" s="46">
        <f t="shared" si="76"/>
        <v>53.125</v>
      </c>
      <c r="I68" s="47">
        <v>10</v>
      </c>
      <c r="J68" s="46">
        <f t="shared" si="77"/>
        <v>31.25</v>
      </c>
      <c r="K68" s="47">
        <v>2</v>
      </c>
      <c r="L68" s="46">
        <f t="shared" ref="L68" si="86">K68*100/C68</f>
        <v>6.25</v>
      </c>
      <c r="M68" s="48">
        <f t="shared" si="79"/>
        <v>93.75</v>
      </c>
      <c r="N68" s="2">
        <f t="shared" si="80"/>
        <v>62.5</v>
      </c>
      <c r="O68" s="2">
        <f t="shared" si="81"/>
        <v>3.65625</v>
      </c>
      <c r="P68" s="2">
        <f t="shared" si="82"/>
        <v>55.625</v>
      </c>
    </row>
    <row r="69" spans="1:16" ht="15.75" x14ac:dyDescent="0.25">
      <c r="A69" s="9" t="s">
        <v>36</v>
      </c>
      <c r="B69" s="12">
        <v>31</v>
      </c>
      <c r="C69" s="45">
        <v>27</v>
      </c>
      <c r="D69" s="46">
        <f t="shared" si="74"/>
        <v>87.096774193548384</v>
      </c>
      <c r="E69" s="47">
        <v>2</v>
      </c>
      <c r="F69" s="46">
        <f t="shared" si="75"/>
        <v>7.4074074074074074</v>
      </c>
      <c r="G69" s="47">
        <v>16</v>
      </c>
      <c r="H69" s="46">
        <f t="shared" si="76"/>
        <v>59.25925925925926</v>
      </c>
      <c r="I69" s="47">
        <v>9</v>
      </c>
      <c r="J69" s="46">
        <f t="shared" si="77"/>
        <v>33.333333333333336</v>
      </c>
      <c r="K69" s="47"/>
      <c r="L69" s="46"/>
      <c r="M69" s="48">
        <f t="shared" si="79"/>
        <v>100</v>
      </c>
      <c r="N69" s="2">
        <f t="shared" si="80"/>
        <v>66.666666666666671</v>
      </c>
      <c r="O69" s="2">
        <f t="shared" si="81"/>
        <v>3.7407407407407409</v>
      </c>
      <c r="P69" s="2">
        <f t="shared" si="82"/>
        <v>57.333333333333336</v>
      </c>
    </row>
    <row r="70" spans="1:16" ht="15.75" x14ac:dyDescent="0.25">
      <c r="A70" s="9" t="s">
        <v>37</v>
      </c>
      <c r="B70" s="12">
        <v>10</v>
      </c>
      <c r="C70" s="45">
        <v>9</v>
      </c>
      <c r="D70" s="46">
        <f t="shared" si="74"/>
        <v>90</v>
      </c>
      <c r="E70" s="47">
        <v>2</v>
      </c>
      <c r="F70" s="46">
        <f t="shared" si="75"/>
        <v>22.222222222222221</v>
      </c>
      <c r="G70" s="47">
        <v>2</v>
      </c>
      <c r="H70" s="46">
        <f t="shared" si="76"/>
        <v>22.222222222222221</v>
      </c>
      <c r="I70" s="47">
        <v>5</v>
      </c>
      <c r="J70" s="46">
        <f t="shared" si="77"/>
        <v>55.555555555555557</v>
      </c>
      <c r="K70" s="47"/>
      <c r="L70" s="46"/>
      <c r="M70" s="48">
        <f t="shared" si="79"/>
        <v>100</v>
      </c>
      <c r="N70" s="2">
        <f t="shared" si="80"/>
        <v>44.444444444444443</v>
      </c>
      <c r="O70" s="2">
        <f t="shared" si="81"/>
        <v>3.6666666666666665</v>
      </c>
      <c r="P70" s="2">
        <f t="shared" si="82"/>
        <v>56.444444444444443</v>
      </c>
    </row>
    <row r="71" spans="1:16" ht="15.75" x14ac:dyDescent="0.25">
      <c r="A71" s="9" t="s">
        <v>38</v>
      </c>
      <c r="B71" s="12">
        <v>10</v>
      </c>
      <c r="C71" s="45">
        <v>9</v>
      </c>
      <c r="D71" s="46">
        <f t="shared" si="74"/>
        <v>90</v>
      </c>
      <c r="E71" s="47">
        <v>2</v>
      </c>
      <c r="F71" s="46">
        <f t="shared" si="75"/>
        <v>22.222222222222221</v>
      </c>
      <c r="G71" s="47">
        <v>3</v>
      </c>
      <c r="H71" s="46">
        <f t="shared" si="76"/>
        <v>33.333333333333336</v>
      </c>
      <c r="I71" s="47">
        <v>4</v>
      </c>
      <c r="J71" s="46">
        <f t="shared" si="77"/>
        <v>44.444444444444443</v>
      </c>
      <c r="K71" s="47"/>
      <c r="L71" s="46"/>
      <c r="M71" s="48">
        <f t="shared" si="79"/>
        <v>100</v>
      </c>
      <c r="N71" s="2">
        <f t="shared" si="80"/>
        <v>55.555555555555557</v>
      </c>
      <c r="O71" s="2">
        <f t="shared" si="81"/>
        <v>3.7777777777777777</v>
      </c>
      <c r="P71" s="2">
        <f t="shared" si="82"/>
        <v>59.555555555555557</v>
      </c>
    </row>
    <row r="72" spans="1:16" ht="16.5" thickBot="1" x14ac:dyDescent="0.3">
      <c r="A72" s="11" t="s">
        <v>39</v>
      </c>
      <c r="B72" s="12">
        <v>20</v>
      </c>
      <c r="C72" s="45">
        <v>20</v>
      </c>
      <c r="D72" s="46">
        <f t="shared" si="74"/>
        <v>100</v>
      </c>
      <c r="E72" s="47">
        <v>0</v>
      </c>
      <c r="F72" s="46">
        <f t="shared" si="75"/>
        <v>0</v>
      </c>
      <c r="G72" s="47">
        <v>12</v>
      </c>
      <c r="H72" s="46">
        <f t="shared" si="76"/>
        <v>60</v>
      </c>
      <c r="I72" s="47">
        <v>8</v>
      </c>
      <c r="J72" s="46">
        <f t="shared" si="77"/>
        <v>40</v>
      </c>
      <c r="K72" s="47"/>
      <c r="L72" s="46"/>
      <c r="M72" s="48">
        <f t="shared" si="79"/>
        <v>100</v>
      </c>
      <c r="N72" s="2">
        <f t="shared" si="80"/>
        <v>60</v>
      </c>
      <c r="O72" s="2">
        <f t="shared" si="81"/>
        <v>3.6</v>
      </c>
      <c r="P72" s="2">
        <f t="shared" si="82"/>
        <v>52.8</v>
      </c>
    </row>
    <row r="73" spans="1:16" ht="16.5" thickBot="1" x14ac:dyDescent="0.3">
      <c r="A73" s="13" t="s">
        <v>9</v>
      </c>
      <c r="B73" s="14">
        <v>632</v>
      </c>
      <c r="C73" s="52">
        <v>568</v>
      </c>
      <c r="D73" s="49">
        <f t="shared" si="74"/>
        <v>89.87341772151899</v>
      </c>
      <c r="E73" s="14">
        <v>76</v>
      </c>
      <c r="F73" s="50">
        <f t="shared" si="75"/>
        <v>13.380281690140846</v>
      </c>
      <c r="G73" s="14">
        <v>269</v>
      </c>
      <c r="H73" s="50">
        <f t="shared" si="76"/>
        <v>47.359154929577464</v>
      </c>
      <c r="I73" s="14">
        <v>213</v>
      </c>
      <c r="J73" s="50">
        <f t="shared" si="77"/>
        <v>37.5</v>
      </c>
      <c r="K73" s="14">
        <v>10</v>
      </c>
      <c r="L73" s="50">
        <f t="shared" ref="L73" si="87">K73*100/C73</f>
        <v>1.7605633802816902</v>
      </c>
      <c r="M73" s="49">
        <f t="shared" si="79"/>
        <v>98.239436619718305</v>
      </c>
      <c r="N73" s="7">
        <f t="shared" si="80"/>
        <v>60.739436619718312</v>
      </c>
      <c r="O73" s="7">
        <f t="shared" si="81"/>
        <v>3.7235915492957745</v>
      </c>
      <c r="P73" s="51">
        <f t="shared" si="82"/>
        <v>57.471830985915496</v>
      </c>
    </row>
    <row r="74" spans="1:16" ht="15.75" x14ac:dyDescent="0.25">
      <c r="A74" s="19" t="s">
        <v>41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8"/>
      <c r="O74" s="8"/>
      <c r="P74" s="8"/>
    </row>
    <row r="75" spans="1:16" ht="31.5" x14ac:dyDescent="0.25">
      <c r="A75" s="17" t="s">
        <v>117</v>
      </c>
      <c r="B75" s="12">
        <v>14</v>
      </c>
      <c r="C75" s="45">
        <v>12</v>
      </c>
      <c r="D75" s="46">
        <f t="shared" ref="D75:D90" si="88">C75*100/B75</f>
        <v>85.714285714285708</v>
      </c>
      <c r="E75" s="47">
        <v>1</v>
      </c>
      <c r="F75" s="46">
        <f t="shared" ref="F75:F90" si="89">E75*100/C75</f>
        <v>8.3333333333333339</v>
      </c>
      <c r="G75" s="47">
        <v>5</v>
      </c>
      <c r="H75" s="46">
        <f t="shared" ref="H75:H90" si="90">G75*100/C75</f>
        <v>41.666666666666664</v>
      </c>
      <c r="I75" s="47">
        <v>6</v>
      </c>
      <c r="J75" s="46">
        <f t="shared" ref="J75:J90" si="91">I75*100/C75</f>
        <v>50</v>
      </c>
      <c r="K75" s="47"/>
      <c r="L75" s="46"/>
      <c r="M75" s="48">
        <f t="shared" ref="M75:M90" si="92">(E75+G75+I75)*100/C75</f>
        <v>100</v>
      </c>
      <c r="N75" s="2">
        <f t="shared" ref="N75:N90" si="93">(E75+G75)*100/C75</f>
        <v>50</v>
      </c>
      <c r="O75" s="2">
        <f t="shared" ref="O75:O90" si="94">(E75*5+G75*4+I75*3+K75*2)/C75</f>
        <v>3.5833333333333335</v>
      </c>
      <c r="P75" s="2">
        <f t="shared" ref="P75:P90" si="95">(E75*100+G75*64+I75*36+K75*16)/C75</f>
        <v>53</v>
      </c>
    </row>
    <row r="76" spans="1:16" ht="31.5" x14ac:dyDescent="0.25">
      <c r="A76" s="17" t="s">
        <v>118</v>
      </c>
      <c r="B76" s="12">
        <v>104</v>
      </c>
      <c r="C76" s="45">
        <v>98</v>
      </c>
      <c r="D76" s="46">
        <f t="shared" si="88"/>
        <v>94.230769230769226</v>
      </c>
      <c r="E76" s="47">
        <v>36</v>
      </c>
      <c r="F76" s="46">
        <f t="shared" si="89"/>
        <v>36.734693877551024</v>
      </c>
      <c r="G76" s="47">
        <v>44</v>
      </c>
      <c r="H76" s="46">
        <f t="shared" si="90"/>
        <v>44.897959183673471</v>
      </c>
      <c r="I76" s="47">
        <v>17</v>
      </c>
      <c r="J76" s="46">
        <f t="shared" si="91"/>
        <v>17.346938775510203</v>
      </c>
      <c r="K76" s="47">
        <v>1</v>
      </c>
      <c r="L76" s="46">
        <f t="shared" ref="L76" si="96">K76*100/C76</f>
        <v>1.0204081632653061</v>
      </c>
      <c r="M76" s="48">
        <f t="shared" si="92"/>
        <v>98.979591836734699</v>
      </c>
      <c r="N76" s="2">
        <f t="shared" si="93"/>
        <v>81.632653061224488</v>
      </c>
      <c r="O76" s="2">
        <f t="shared" si="94"/>
        <v>4.1734693877551017</v>
      </c>
      <c r="P76" s="2">
        <f t="shared" si="95"/>
        <v>71.877551020408163</v>
      </c>
    </row>
    <row r="77" spans="1:16" ht="31.5" x14ac:dyDescent="0.25">
      <c r="A77" s="17" t="s">
        <v>119</v>
      </c>
      <c r="B77" s="12">
        <v>30</v>
      </c>
      <c r="C77" s="45">
        <v>30</v>
      </c>
      <c r="D77" s="46">
        <f t="shared" si="88"/>
        <v>100</v>
      </c>
      <c r="E77" s="47">
        <v>10</v>
      </c>
      <c r="F77" s="46">
        <f t="shared" si="89"/>
        <v>33.333333333333336</v>
      </c>
      <c r="G77" s="47">
        <v>8</v>
      </c>
      <c r="H77" s="46">
        <f t="shared" si="90"/>
        <v>26.666666666666668</v>
      </c>
      <c r="I77" s="47">
        <v>12</v>
      </c>
      <c r="J77" s="46">
        <f t="shared" si="91"/>
        <v>40</v>
      </c>
      <c r="K77" s="47"/>
      <c r="L77" s="46"/>
      <c r="M77" s="48">
        <f t="shared" si="92"/>
        <v>100</v>
      </c>
      <c r="N77" s="2">
        <f t="shared" si="93"/>
        <v>60</v>
      </c>
      <c r="O77" s="2">
        <f t="shared" si="94"/>
        <v>3.9333333333333331</v>
      </c>
      <c r="P77" s="2">
        <f t="shared" si="95"/>
        <v>64.8</v>
      </c>
    </row>
    <row r="78" spans="1:16" ht="37.9" customHeight="1" x14ac:dyDescent="0.25">
      <c r="A78" s="17" t="s">
        <v>120</v>
      </c>
      <c r="B78" s="12">
        <v>14</v>
      </c>
      <c r="C78" s="45">
        <v>14</v>
      </c>
      <c r="D78" s="46">
        <f t="shared" si="88"/>
        <v>100</v>
      </c>
      <c r="E78" s="47">
        <v>0</v>
      </c>
      <c r="F78" s="46">
        <f t="shared" si="89"/>
        <v>0</v>
      </c>
      <c r="G78" s="47">
        <v>5</v>
      </c>
      <c r="H78" s="46">
        <f t="shared" si="90"/>
        <v>35.714285714285715</v>
      </c>
      <c r="I78" s="47">
        <v>9</v>
      </c>
      <c r="J78" s="46">
        <f t="shared" si="91"/>
        <v>64.285714285714292</v>
      </c>
      <c r="K78" s="47"/>
      <c r="L78" s="46"/>
      <c r="M78" s="48">
        <f t="shared" si="92"/>
        <v>100</v>
      </c>
      <c r="N78" s="2">
        <f t="shared" si="93"/>
        <v>35.714285714285715</v>
      </c>
      <c r="O78" s="2">
        <f t="shared" si="94"/>
        <v>3.3571428571428572</v>
      </c>
      <c r="P78" s="2">
        <f t="shared" si="95"/>
        <v>46</v>
      </c>
    </row>
    <row r="79" spans="1:16" ht="37.15" customHeight="1" x14ac:dyDescent="0.25">
      <c r="A79" s="17" t="s">
        <v>121</v>
      </c>
      <c r="B79" s="12">
        <v>12</v>
      </c>
      <c r="C79" s="45">
        <v>11</v>
      </c>
      <c r="D79" s="46">
        <f t="shared" si="88"/>
        <v>91.666666666666671</v>
      </c>
      <c r="E79" s="47">
        <v>2</v>
      </c>
      <c r="F79" s="46">
        <f t="shared" si="89"/>
        <v>18.181818181818183</v>
      </c>
      <c r="G79" s="47">
        <v>2</v>
      </c>
      <c r="H79" s="46">
        <f t="shared" si="90"/>
        <v>18.181818181818183</v>
      </c>
      <c r="I79" s="47">
        <v>7</v>
      </c>
      <c r="J79" s="46">
        <f t="shared" si="91"/>
        <v>63.636363636363633</v>
      </c>
      <c r="K79" s="47"/>
      <c r="L79" s="46"/>
      <c r="M79" s="48">
        <f t="shared" si="92"/>
        <v>100</v>
      </c>
      <c r="N79" s="2">
        <f t="shared" si="93"/>
        <v>36.363636363636367</v>
      </c>
      <c r="O79" s="2">
        <f t="shared" si="94"/>
        <v>3.5454545454545454</v>
      </c>
      <c r="P79" s="2">
        <f t="shared" si="95"/>
        <v>52.727272727272727</v>
      </c>
    </row>
    <row r="80" spans="1:16" ht="31.5" x14ac:dyDescent="0.25">
      <c r="A80" s="17" t="s">
        <v>122</v>
      </c>
      <c r="B80" s="12">
        <v>13</v>
      </c>
      <c r="C80" s="45">
        <v>12</v>
      </c>
      <c r="D80" s="46">
        <f t="shared" si="88"/>
        <v>92.307692307692307</v>
      </c>
      <c r="E80" s="47">
        <v>0</v>
      </c>
      <c r="F80" s="46">
        <f t="shared" si="89"/>
        <v>0</v>
      </c>
      <c r="G80" s="47">
        <v>7</v>
      </c>
      <c r="H80" s="46">
        <f t="shared" si="90"/>
        <v>58.333333333333336</v>
      </c>
      <c r="I80" s="47">
        <v>5</v>
      </c>
      <c r="J80" s="46">
        <f t="shared" si="91"/>
        <v>41.666666666666664</v>
      </c>
      <c r="K80" s="47"/>
      <c r="L80" s="46"/>
      <c r="M80" s="48">
        <f t="shared" si="92"/>
        <v>100</v>
      </c>
      <c r="N80" s="2">
        <f t="shared" si="93"/>
        <v>58.333333333333336</v>
      </c>
      <c r="O80" s="2">
        <f t="shared" si="94"/>
        <v>3.5833333333333335</v>
      </c>
      <c r="P80" s="2">
        <f t="shared" si="95"/>
        <v>52.333333333333336</v>
      </c>
    </row>
    <row r="81" spans="1:16" ht="31.5" x14ac:dyDescent="0.25">
      <c r="A81" s="17" t="s">
        <v>123</v>
      </c>
      <c r="B81" s="12">
        <v>26</v>
      </c>
      <c r="C81" s="45">
        <v>23</v>
      </c>
      <c r="D81" s="46">
        <f t="shared" si="88"/>
        <v>88.461538461538467</v>
      </c>
      <c r="E81" s="47">
        <v>5</v>
      </c>
      <c r="F81" s="46">
        <f t="shared" si="89"/>
        <v>21.739130434782609</v>
      </c>
      <c r="G81" s="47">
        <v>8</v>
      </c>
      <c r="H81" s="46">
        <f t="shared" si="90"/>
        <v>34.782608695652172</v>
      </c>
      <c r="I81" s="47">
        <v>8</v>
      </c>
      <c r="J81" s="46">
        <f t="shared" si="91"/>
        <v>34.782608695652172</v>
      </c>
      <c r="K81" s="47">
        <v>2</v>
      </c>
      <c r="L81" s="46">
        <f t="shared" ref="L81:L82" si="97">K81*100/C81</f>
        <v>8.695652173913043</v>
      </c>
      <c r="M81" s="48">
        <f t="shared" si="92"/>
        <v>91.304347826086953</v>
      </c>
      <c r="N81" s="2">
        <f t="shared" si="93"/>
        <v>56.521739130434781</v>
      </c>
      <c r="O81" s="2">
        <f t="shared" si="94"/>
        <v>3.6956521739130435</v>
      </c>
      <c r="P81" s="2">
        <f t="shared" si="95"/>
        <v>57.913043478260867</v>
      </c>
    </row>
    <row r="82" spans="1:16" ht="31.5" x14ac:dyDescent="0.25">
      <c r="A82" s="17" t="s">
        <v>124</v>
      </c>
      <c r="B82" s="12">
        <v>16</v>
      </c>
      <c r="C82" s="45">
        <v>15</v>
      </c>
      <c r="D82" s="46">
        <f t="shared" si="88"/>
        <v>93.75</v>
      </c>
      <c r="E82" s="47">
        <v>4</v>
      </c>
      <c r="F82" s="46">
        <f t="shared" si="89"/>
        <v>26.666666666666668</v>
      </c>
      <c r="G82" s="47">
        <v>5</v>
      </c>
      <c r="H82" s="46">
        <f t="shared" si="90"/>
        <v>33.333333333333336</v>
      </c>
      <c r="I82" s="47">
        <v>5</v>
      </c>
      <c r="J82" s="46">
        <f t="shared" si="91"/>
        <v>33.333333333333336</v>
      </c>
      <c r="K82" s="47">
        <v>1</v>
      </c>
      <c r="L82" s="46">
        <f t="shared" si="97"/>
        <v>6.666666666666667</v>
      </c>
      <c r="M82" s="48">
        <f t="shared" si="92"/>
        <v>93.333333333333329</v>
      </c>
      <c r="N82" s="2">
        <f t="shared" si="93"/>
        <v>60</v>
      </c>
      <c r="O82" s="2">
        <f t="shared" si="94"/>
        <v>3.8</v>
      </c>
      <c r="P82" s="2">
        <f t="shared" si="95"/>
        <v>61.06666666666667</v>
      </c>
    </row>
    <row r="83" spans="1:16" ht="31.5" x14ac:dyDescent="0.25">
      <c r="A83" s="17" t="s">
        <v>125</v>
      </c>
      <c r="B83" s="12">
        <v>16</v>
      </c>
      <c r="C83" s="45">
        <v>11</v>
      </c>
      <c r="D83" s="46">
        <f t="shared" si="88"/>
        <v>68.75</v>
      </c>
      <c r="E83" s="47">
        <v>1</v>
      </c>
      <c r="F83" s="46">
        <f t="shared" si="89"/>
        <v>9.0909090909090917</v>
      </c>
      <c r="G83" s="47">
        <v>5</v>
      </c>
      <c r="H83" s="46">
        <f t="shared" si="90"/>
        <v>45.454545454545453</v>
      </c>
      <c r="I83" s="47">
        <v>5</v>
      </c>
      <c r="J83" s="46">
        <f t="shared" si="91"/>
        <v>45.454545454545453</v>
      </c>
      <c r="K83" s="47"/>
      <c r="L83" s="46"/>
      <c r="M83" s="48">
        <f t="shared" si="92"/>
        <v>100</v>
      </c>
      <c r="N83" s="2">
        <f t="shared" si="93"/>
        <v>54.545454545454547</v>
      </c>
      <c r="O83" s="2">
        <f t="shared" si="94"/>
        <v>3.6363636363636362</v>
      </c>
      <c r="P83" s="2">
        <f t="shared" si="95"/>
        <v>54.545454545454547</v>
      </c>
    </row>
    <row r="84" spans="1:16" ht="31.15" customHeight="1" x14ac:dyDescent="0.25">
      <c r="A84" s="17" t="s">
        <v>126</v>
      </c>
      <c r="B84" s="12">
        <v>13</v>
      </c>
      <c r="C84" s="45">
        <v>12</v>
      </c>
      <c r="D84" s="46">
        <f t="shared" si="88"/>
        <v>92.307692307692307</v>
      </c>
      <c r="E84" s="47">
        <v>1</v>
      </c>
      <c r="F84" s="46">
        <f t="shared" si="89"/>
        <v>8.3333333333333339</v>
      </c>
      <c r="G84" s="47">
        <v>6</v>
      </c>
      <c r="H84" s="46">
        <f t="shared" si="90"/>
        <v>50</v>
      </c>
      <c r="I84" s="47">
        <v>5</v>
      </c>
      <c r="J84" s="46">
        <f t="shared" si="91"/>
        <v>41.666666666666664</v>
      </c>
      <c r="K84" s="47"/>
      <c r="L84" s="46"/>
      <c r="M84" s="48">
        <f t="shared" si="92"/>
        <v>100</v>
      </c>
      <c r="N84" s="2">
        <f t="shared" si="93"/>
        <v>58.333333333333336</v>
      </c>
      <c r="O84" s="2">
        <f t="shared" si="94"/>
        <v>3.6666666666666665</v>
      </c>
      <c r="P84" s="2">
        <f t="shared" si="95"/>
        <v>55.333333333333336</v>
      </c>
    </row>
    <row r="85" spans="1:16" ht="31.5" x14ac:dyDescent="0.25">
      <c r="A85" s="17" t="s">
        <v>127</v>
      </c>
      <c r="B85" s="12">
        <v>8</v>
      </c>
      <c r="C85" s="45">
        <v>8</v>
      </c>
      <c r="D85" s="46">
        <f t="shared" si="88"/>
        <v>100</v>
      </c>
      <c r="E85" s="47">
        <v>0</v>
      </c>
      <c r="F85" s="46">
        <f t="shared" si="89"/>
        <v>0</v>
      </c>
      <c r="G85" s="47">
        <v>6</v>
      </c>
      <c r="H85" s="46">
        <f t="shared" si="90"/>
        <v>75</v>
      </c>
      <c r="I85" s="47">
        <v>2</v>
      </c>
      <c r="J85" s="46">
        <f t="shared" si="91"/>
        <v>25</v>
      </c>
      <c r="K85" s="47"/>
      <c r="L85" s="46"/>
      <c r="M85" s="48">
        <f t="shared" si="92"/>
        <v>100</v>
      </c>
      <c r="N85" s="2">
        <f t="shared" si="93"/>
        <v>75</v>
      </c>
      <c r="O85" s="2">
        <f t="shared" si="94"/>
        <v>3.75</v>
      </c>
      <c r="P85" s="2">
        <f t="shared" si="95"/>
        <v>57</v>
      </c>
    </row>
    <row r="86" spans="1:16" ht="31.5" x14ac:dyDescent="0.25">
      <c r="A86" s="17" t="s">
        <v>128</v>
      </c>
      <c r="B86" s="12">
        <v>11</v>
      </c>
      <c r="C86" s="45">
        <v>8</v>
      </c>
      <c r="D86" s="46">
        <f t="shared" si="88"/>
        <v>72.727272727272734</v>
      </c>
      <c r="E86" s="47">
        <v>0</v>
      </c>
      <c r="F86" s="46">
        <f t="shared" si="89"/>
        <v>0</v>
      </c>
      <c r="G86" s="47">
        <v>5</v>
      </c>
      <c r="H86" s="46">
        <f t="shared" si="90"/>
        <v>62.5</v>
      </c>
      <c r="I86" s="47">
        <v>3</v>
      </c>
      <c r="J86" s="46">
        <f t="shared" si="91"/>
        <v>37.5</v>
      </c>
      <c r="K86" s="47"/>
      <c r="L86" s="46"/>
      <c r="M86" s="48">
        <f t="shared" si="92"/>
        <v>100</v>
      </c>
      <c r="N86" s="2">
        <f t="shared" si="93"/>
        <v>62.5</v>
      </c>
      <c r="O86" s="2">
        <f t="shared" si="94"/>
        <v>3.625</v>
      </c>
      <c r="P86" s="2">
        <f t="shared" si="95"/>
        <v>53.5</v>
      </c>
    </row>
    <row r="87" spans="1:16" ht="47.25" x14ac:dyDescent="0.25">
      <c r="A87" s="22" t="s">
        <v>131</v>
      </c>
      <c r="B87" s="12">
        <v>8</v>
      </c>
      <c r="C87" s="45">
        <v>8</v>
      </c>
      <c r="D87" s="46">
        <f t="shared" si="88"/>
        <v>100</v>
      </c>
      <c r="E87" s="47">
        <v>1</v>
      </c>
      <c r="F87" s="46">
        <f t="shared" si="89"/>
        <v>12.5</v>
      </c>
      <c r="G87" s="47">
        <v>2</v>
      </c>
      <c r="H87" s="46">
        <f t="shared" si="90"/>
        <v>25</v>
      </c>
      <c r="I87" s="47">
        <v>5</v>
      </c>
      <c r="J87" s="46">
        <f t="shared" si="91"/>
        <v>62.5</v>
      </c>
      <c r="K87" s="47"/>
      <c r="L87" s="46"/>
      <c r="M87" s="48">
        <f t="shared" si="92"/>
        <v>100</v>
      </c>
      <c r="N87" s="2">
        <f t="shared" si="93"/>
        <v>37.5</v>
      </c>
      <c r="O87" s="2">
        <f t="shared" si="94"/>
        <v>3.5</v>
      </c>
      <c r="P87" s="2">
        <f t="shared" si="95"/>
        <v>51</v>
      </c>
    </row>
    <row r="88" spans="1:16" ht="31.5" x14ac:dyDescent="0.25">
      <c r="A88" s="17" t="s">
        <v>129</v>
      </c>
      <c r="B88" s="12">
        <v>9</v>
      </c>
      <c r="C88" s="45">
        <v>9</v>
      </c>
      <c r="D88" s="46">
        <f t="shared" si="88"/>
        <v>100</v>
      </c>
      <c r="E88" s="47">
        <v>3</v>
      </c>
      <c r="F88" s="46">
        <f t="shared" si="89"/>
        <v>33.333333333333336</v>
      </c>
      <c r="G88" s="47">
        <v>2</v>
      </c>
      <c r="H88" s="46">
        <f t="shared" si="90"/>
        <v>22.222222222222221</v>
      </c>
      <c r="I88" s="47">
        <v>3</v>
      </c>
      <c r="J88" s="46">
        <f t="shared" si="91"/>
        <v>33.333333333333336</v>
      </c>
      <c r="K88" s="47">
        <v>1</v>
      </c>
      <c r="L88" s="46">
        <f t="shared" ref="L88:L90" si="98">K88*100/C88</f>
        <v>11.111111111111111</v>
      </c>
      <c r="M88" s="48">
        <f t="shared" si="92"/>
        <v>88.888888888888886</v>
      </c>
      <c r="N88" s="2">
        <f t="shared" si="93"/>
        <v>55.555555555555557</v>
      </c>
      <c r="O88" s="2">
        <f t="shared" si="94"/>
        <v>3.7777777777777777</v>
      </c>
      <c r="P88" s="2">
        <f t="shared" si="95"/>
        <v>61.333333333333336</v>
      </c>
    </row>
    <row r="89" spans="1:16" ht="32.25" thickBot="1" x14ac:dyDescent="0.3">
      <c r="A89" s="18" t="s">
        <v>130</v>
      </c>
      <c r="B89" s="12">
        <v>9</v>
      </c>
      <c r="C89" s="45">
        <v>7</v>
      </c>
      <c r="D89" s="46">
        <f t="shared" si="88"/>
        <v>77.777777777777771</v>
      </c>
      <c r="E89" s="47">
        <v>1</v>
      </c>
      <c r="F89" s="46">
        <f t="shared" si="89"/>
        <v>14.285714285714286</v>
      </c>
      <c r="G89" s="47">
        <v>1</v>
      </c>
      <c r="H89" s="46">
        <f t="shared" si="90"/>
        <v>14.285714285714286</v>
      </c>
      <c r="I89" s="47">
        <v>5</v>
      </c>
      <c r="J89" s="46">
        <f t="shared" si="91"/>
        <v>71.428571428571431</v>
      </c>
      <c r="K89" s="47"/>
      <c r="L89" s="46"/>
      <c r="M89" s="48">
        <f t="shared" si="92"/>
        <v>100</v>
      </c>
      <c r="N89" s="2">
        <f t="shared" si="93"/>
        <v>28.571428571428573</v>
      </c>
      <c r="O89" s="2">
        <f t="shared" si="94"/>
        <v>3.4285714285714284</v>
      </c>
      <c r="P89" s="2">
        <f t="shared" si="95"/>
        <v>49.142857142857146</v>
      </c>
    </row>
    <row r="90" spans="1:16" ht="16.5" thickBot="1" x14ac:dyDescent="0.3">
      <c r="A90" s="13" t="s">
        <v>9</v>
      </c>
      <c r="B90" s="14">
        <v>303</v>
      </c>
      <c r="C90" s="52">
        <f>SUM(C75:C89)</f>
        <v>278</v>
      </c>
      <c r="D90" s="49">
        <f t="shared" si="88"/>
        <v>91.749174917491743</v>
      </c>
      <c r="E90" s="14">
        <v>65</v>
      </c>
      <c r="F90" s="50">
        <f t="shared" si="89"/>
        <v>23.381294964028775</v>
      </c>
      <c r="G90" s="14">
        <v>111</v>
      </c>
      <c r="H90" s="50">
        <f t="shared" si="90"/>
        <v>39.928057553956833</v>
      </c>
      <c r="I90" s="14">
        <v>97</v>
      </c>
      <c r="J90" s="50">
        <f t="shared" si="91"/>
        <v>34.89208633093525</v>
      </c>
      <c r="K90" s="14">
        <v>5</v>
      </c>
      <c r="L90" s="50">
        <f t="shared" si="98"/>
        <v>1.7985611510791366</v>
      </c>
      <c r="M90" s="49">
        <f t="shared" si="92"/>
        <v>98.201438848920859</v>
      </c>
      <c r="N90" s="7">
        <f t="shared" si="93"/>
        <v>63.309352517985609</v>
      </c>
      <c r="O90" s="7">
        <f t="shared" si="94"/>
        <v>3.8489208633093526</v>
      </c>
      <c r="P90" s="51">
        <f t="shared" si="95"/>
        <v>61.784172661870507</v>
      </c>
    </row>
    <row r="91" spans="1:16" ht="15.75" x14ac:dyDescent="0.25">
      <c r="A91" s="42" t="s">
        <v>54</v>
      </c>
      <c r="B91" s="30"/>
      <c r="C91" s="30"/>
      <c r="D91" s="31"/>
      <c r="E91" s="30"/>
      <c r="F91" s="32"/>
      <c r="G91" s="30"/>
      <c r="H91" s="32"/>
      <c r="I91" s="30"/>
      <c r="J91" s="32"/>
      <c r="K91" s="30"/>
      <c r="L91" s="32"/>
      <c r="M91" s="33"/>
      <c r="N91" s="34"/>
      <c r="O91" s="35"/>
      <c r="P91" s="36"/>
    </row>
    <row r="92" spans="1:16" ht="15.75" x14ac:dyDescent="0.25">
      <c r="A92" s="9" t="s">
        <v>42</v>
      </c>
      <c r="B92" s="12">
        <v>50</v>
      </c>
      <c r="C92" s="45">
        <v>42</v>
      </c>
      <c r="D92" s="46">
        <f t="shared" ref="D92:D104" si="99">C92*100/B92</f>
        <v>84</v>
      </c>
      <c r="E92" s="47">
        <v>6</v>
      </c>
      <c r="F92" s="46">
        <f t="shared" ref="F92:F104" si="100">E92*100/C92</f>
        <v>14.285714285714286</v>
      </c>
      <c r="G92" s="47">
        <v>24</v>
      </c>
      <c r="H92" s="46">
        <f t="shared" ref="H92:H104" si="101">G92*100/C92</f>
        <v>57.142857142857146</v>
      </c>
      <c r="I92" s="47">
        <v>12</v>
      </c>
      <c r="J92" s="46">
        <f t="shared" ref="J92:J104" si="102">I92*100/C92</f>
        <v>28.571428571428573</v>
      </c>
      <c r="K92" s="47"/>
      <c r="L92" s="46"/>
      <c r="M92" s="48">
        <f t="shared" ref="M92:M104" si="103">(E92+G92+I92)*100/C92</f>
        <v>100</v>
      </c>
      <c r="N92" s="2">
        <f t="shared" ref="N92:N104" si="104">(E92+G92)*100/C92</f>
        <v>71.428571428571431</v>
      </c>
      <c r="O92" s="2">
        <f t="shared" ref="O92:O104" si="105">(E92*5+G92*4+I92*3+K92*2)/C92</f>
        <v>3.8571428571428572</v>
      </c>
      <c r="P92" s="2">
        <f t="shared" ref="P92:P104" si="106">(E92*100+G92*64+I92*36+K92*16)/C92</f>
        <v>61.142857142857146</v>
      </c>
    </row>
    <row r="93" spans="1:16" ht="15.75" x14ac:dyDescent="0.25">
      <c r="A93" s="9" t="s">
        <v>43</v>
      </c>
      <c r="B93" s="12">
        <v>47</v>
      </c>
      <c r="C93" s="45">
        <v>41</v>
      </c>
      <c r="D93" s="46">
        <f t="shared" si="99"/>
        <v>87.234042553191486</v>
      </c>
      <c r="E93" s="47">
        <v>9</v>
      </c>
      <c r="F93" s="46">
        <f t="shared" si="100"/>
        <v>21.951219512195124</v>
      </c>
      <c r="G93" s="47">
        <v>18</v>
      </c>
      <c r="H93" s="46">
        <f t="shared" si="101"/>
        <v>43.902439024390247</v>
      </c>
      <c r="I93" s="47">
        <v>13</v>
      </c>
      <c r="J93" s="46">
        <f t="shared" si="102"/>
        <v>31.707317073170731</v>
      </c>
      <c r="K93" s="47">
        <v>1</v>
      </c>
      <c r="L93" s="46">
        <f t="shared" ref="L93:L94" si="107">K93*100/C93</f>
        <v>2.4390243902439024</v>
      </c>
      <c r="M93" s="48">
        <f t="shared" si="103"/>
        <v>97.560975609756099</v>
      </c>
      <c r="N93" s="2">
        <f t="shared" si="104"/>
        <v>65.853658536585371</v>
      </c>
      <c r="O93" s="2">
        <f t="shared" si="105"/>
        <v>3.8536585365853657</v>
      </c>
      <c r="P93" s="2">
        <f t="shared" si="106"/>
        <v>61.853658536585364</v>
      </c>
    </row>
    <row r="94" spans="1:16" ht="15.75" x14ac:dyDescent="0.25">
      <c r="A94" s="9" t="s">
        <v>44</v>
      </c>
      <c r="B94" s="12">
        <v>20</v>
      </c>
      <c r="C94" s="45">
        <v>17</v>
      </c>
      <c r="D94" s="46">
        <f t="shared" si="99"/>
        <v>85</v>
      </c>
      <c r="E94" s="47">
        <v>1</v>
      </c>
      <c r="F94" s="46">
        <f t="shared" si="100"/>
        <v>5.882352941176471</v>
      </c>
      <c r="G94" s="47">
        <v>3</v>
      </c>
      <c r="H94" s="46">
        <f t="shared" si="101"/>
        <v>17.647058823529413</v>
      </c>
      <c r="I94" s="47">
        <v>12</v>
      </c>
      <c r="J94" s="46">
        <f t="shared" si="102"/>
        <v>70.588235294117652</v>
      </c>
      <c r="K94" s="47">
        <v>1</v>
      </c>
      <c r="L94" s="46">
        <f t="shared" si="107"/>
        <v>5.882352941176471</v>
      </c>
      <c r="M94" s="48">
        <f t="shared" si="103"/>
        <v>94.117647058823536</v>
      </c>
      <c r="N94" s="2">
        <f t="shared" si="104"/>
        <v>23.529411764705884</v>
      </c>
      <c r="O94" s="2">
        <f t="shared" si="105"/>
        <v>3.2352941176470589</v>
      </c>
      <c r="P94" s="2">
        <f t="shared" si="106"/>
        <v>43.529411764705884</v>
      </c>
    </row>
    <row r="95" spans="1:16" ht="15.75" x14ac:dyDescent="0.25">
      <c r="A95" s="9" t="s">
        <v>45</v>
      </c>
      <c r="B95" s="12">
        <v>46</v>
      </c>
      <c r="C95" s="45">
        <v>36</v>
      </c>
      <c r="D95" s="46">
        <f t="shared" si="99"/>
        <v>78.260869565217391</v>
      </c>
      <c r="E95" s="47">
        <v>3</v>
      </c>
      <c r="F95" s="46">
        <f t="shared" si="100"/>
        <v>8.3333333333333339</v>
      </c>
      <c r="G95" s="47">
        <v>22</v>
      </c>
      <c r="H95" s="46">
        <f t="shared" si="101"/>
        <v>61.111111111111114</v>
      </c>
      <c r="I95" s="47">
        <v>11</v>
      </c>
      <c r="J95" s="46">
        <f t="shared" si="102"/>
        <v>30.555555555555557</v>
      </c>
      <c r="K95" s="47"/>
      <c r="L95" s="46"/>
      <c r="M95" s="48">
        <f t="shared" si="103"/>
        <v>100</v>
      </c>
      <c r="N95" s="2">
        <f t="shared" si="104"/>
        <v>69.444444444444443</v>
      </c>
      <c r="O95" s="2">
        <f t="shared" si="105"/>
        <v>3.7777777777777777</v>
      </c>
      <c r="P95" s="2">
        <f t="shared" si="106"/>
        <v>58.444444444444443</v>
      </c>
    </row>
    <row r="96" spans="1:16" ht="15.75" x14ac:dyDescent="0.25">
      <c r="A96" s="9" t="s">
        <v>46</v>
      </c>
      <c r="B96" s="12">
        <v>20</v>
      </c>
      <c r="C96" s="45">
        <v>19</v>
      </c>
      <c r="D96" s="46">
        <f t="shared" si="99"/>
        <v>95</v>
      </c>
      <c r="E96" s="47">
        <v>0</v>
      </c>
      <c r="F96" s="46">
        <f t="shared" si="100"/>
        <v>0</v>
      </c>
      <c r="G96" s="47">
        <v>7</v>
      </c>
      <c r="H96" s="46">
        <f t="shared" si="101"/>
        <v>36.842105263157897</v>
      </c>
      <c r="I96" s="47">
        <v>12</v>
      </c>
      <c r="J96" s="46">
        <f t="shared" si="102"/>
        <v>63.157894736842103</v>
      </c>
      <c r="K96" s="47"/>
      <c r="L96" s="46"/>
      <c r="M96" s="48">
        <f t="shared" si="103"/>
        <v>100</v>
      </c>
      <c r="N96" s="2">
        <f t="shared" si="104"/>
        <v>36.842105263157897</v>
      </c>
      <c r="O96" s="2">
        <f t="shared" si="105"/>
        <v>3.3684210526315788</v>
      </c>
      <c r="P96" s="2">
        <f t="shared" si="106"/>
        <v>46.315789473684212</v>
      </c>
    </row>
    <row r="97" spans="1:16" ht="15.75" x14ac:dyDescent="0.25">
      <c r="A97" s="9" t="s">
        <v>47</v>
      </c>
      <c r="B97" s="12">
        <v>26</v>
      </c>
      <c r="C97" s="45">
        <v>22</v>
      </c>
      <c r="D97" s="46">
        <f t="shared" si="99"/>
        <v>84.615384615384613</v>
      </c>
      <c r="E97" s="47">
        <v>2</v>
      </c>
      <c r="F97" s="46">
        <f t="shared" si="100"/>
        <v>9.0909090909090917</v>
      </c>
      <c r="G97" s="47">
        <v>10</v>
      </c>
      <c r="H97" s="46">
        <f t="shared" si="101"/>
        <v>45.454545454545453</v>
      </c>
      <c r="I97" s="47">
        <v>10</v>
      </c>
      <c r="J97" s="46">
        <f t="shared" si="102"/>
        <v>45.454545454545453</v>
      </c>
      <c r="K97" s="47"/>
      <c r="L97" s="46"/>
      <c r="M97" s="48">
        <f t="shared" si="103"/>
        <v>100</v>
      </c>
      <c r="N97" s="2">
        <f t="shared" si="104"/>
        <v>54.545454545454547</v>
      </c>
      <c r="O97" s="2">
        <f t="shared" si="105"/>
        <v>3.6363636363636362</v>
      </c>
      <c r="P97" s="2">
        <f t="shared" si="106"/>
        <v>54.545454545454547</v>
      </c>
    </row>
    <row r="98" spans="1:16" ht="15.75" x14ac:dyDescent="0.25">
      <c r="A98" s="9" t="s">
        <v>141</v>
      </c>
      <c r="B98" s="12">
        <v>5</v>
      </c>
      <c r="C98" s="45">
        <v>3</v>
      </c>
      <c r="D98" s="46">
        <f t="shared" ref="D98" si="108">C98*100/B98</f>
        <v>60</v>
      </c>
      <c r="E98" s="47">
        <v>0</v>
      </c>
      <c r="F98" s="46">
        <f t="shared" ref="F98" si="109">E98*100/C98</f>
        <v>0</v>
      </c>
      <c r="G98" s="47">
        <v>0</v>
      </c>
      <c r="H98" s="46">
        <f t="shared" ref="H98" si="110">G98*100/C98</f>
        <v>0</v>
      </c>
      <c r="I98" s="47">
        <v>3</v>
      </c>
      <c r="J98" s="46">
        <f t="shared" ref="J98" si="111">I98*100/C98</f>
        <v>100</v>
      </c>
      <c r="K98" s="47"/>
      <c r="L98" s="46"/>
      <c r="M98" s="48">
        <f t="shared" ref="M98" si="112">(E98+G98+I98)*100/C98</f>
        <v>100</v>
      </c>
      <c r="N98" s="2">
        <f t="shared" ref="N98" si="113">(E98+G98)*100/C98</f>
        <v>0</v>
      </c>
      <c r="O98" s="2">
        <f t="shared" ref="O98" si="114">(E98*5+G98*4+I98*3+K98*2)/C98</f>
        <v>3</v>
      </c>
      <c r="P98" s="2">
        <f t="shared" ref="P98" si="115">(E98*100+G98*64+I98*36+K98*16)/C98</f>
        <v>36</v>
      </c>
    </row>
    <row r="99" spans="1:16" ht="15.75" x14ac:dyDescent="0.25">
      <c r="A99" s="9" t="s">
        <v>49</v>
      </c>
      <c r="B99" s="12">
        <v>3</v>
      </c>
      <c r="C99" s="45">
        <v>3</v>
      </c>
      <c r="D99" s="46">
        <f t="shared" si="99"/>
        <v>100</v>
      </c>
      <c r="E99" s="47">
        <v>0</v>
      </c>
      <c r="F99" s="46">
        <f t="shared" si="100"/>
        <v>0</v>
      </c>
      <c r="G99" s="47">
        <v>0</v>
      </c>
      <c r="H99" s="46">
        <f t="shared" si="101"/>
        <v>0</v>
      </c>
      <c r="I99" s="47">
        <v>3</v>
      </c>
      <c r="J99" s="46">
        <f t="shared" si="102"/>
        <v>100</v>
      </c>
      <c r="K99" s="47"/>
      <c r="L99" s="46"/>
      <c r="M99" s="48">
        <f t="shared" si="103"/>
        <v>100</v>
      </c>
      <c r="N99" s="2">
        <f t="shared" si="104"/>
        <v>0</v>
      </c>
      <c r="O99" s="2">
        <f t="shared" si="105"/>
        <v>3</v>
      </c>
      <c r="P99" s="2">
        <f t="shared" si="106"/>
        <v>36</v>
      </c>
    </row>
    <row r="100" spans="1:16" ht="15.75" x14ac:dyDescent="0.25">
      <c r="A100" s="9" t="s">
        <v>48</v>
      </c>
      <c r="B100" s="12">
        <v>5</v>
      </c>
      <c r="C100" s="45">
        <v>5</v>
      </c>
      <c r="D100" s="46">
        <f t="shared" si="99"/>
        <v>100</v>
      </c>
      <c r="E100" s="47">
        <v>0</v>
      </c>
      <c r="F100" s="46">
        <f t="shared" si="100"/>
        <v>0</v>
      </c>
      <c r="G100" s="47">
        <v>5</v>
      </c>
      <c r="H100" s="46">
        <f t="shared" si="101"/>
        <v>100</v>
      </c>
      <c r="I100" s="47">
        <v>0</v>
      </c>
      <c r="J100" s="46">
        <f t="shared" si="102"/>
        <v>0</v>
      </c>
      <c r="K100" s="47"/>
      <c r="L100" s="46"/>
      <c r="M100" s="48">
        <f t="shared" si="103"/>
        <v>100</v>
      </c>
      <c r="N100" s="2">
        <f t="shared" si="104"/>
        <v>100</v>
      </c>
      <c r="O100" s="2">
        <f t="shared" si="105"/>
        <v>4</v>
      </c>
      <c r="P100" s="2">
        <f t="shared" si="106"/>
        <v>64</v>
      </c>
    </row>
    <row r="101" spans="1:16" ht="15.75" x14ac:dyDescent="0.25">
      <c r="A101" s="9" t="s">
        <v>50</v>
      </c>
      <c r="B101" s="12">
        <v>4</v>
      </c>
      <c r="C101" s="45">
        <v>4</v>
      </c>
      <c r="D101" s="46">
        <f t="shared" si="99"/>
        <v>100</v>
      </c>
      <c r="E101" s="47">
        <v>1</v>
      </c>
      <c r="F101" s="46">
        <f t="shared" si="100"/>
        <v>25</v>
      </c>
      <c r="G101" s="47">
        <v>1</v>
      </c>
      <c r="H101" s="46">
        <f t="shared" si="101"/>
        <v>25</v>
      </c>
      <c r="I101" s="47">
        <v>2</v>
      </c>
      <c r="J101" s="46">
        <f t="shared" si="102"/>
        <v>50</v>
      </c>
      <c r="K101" s="47"/>
      <c r="L101" s="46"/>
      <c r="M101" s="48">
        <f t="shared" si="103"/>
        <v>100</v>
      </c>
      <c r="N101" s="2">
        <f t="shared" si="104"/>
        <v>50</v>
      </c>
      <c r="O101" s="2">
        <f t="shared" si="105"/>
        <v>3.75</v>
      </c>
      <c r="P101" s="2">
        <f t="shared" si="106"/>
        <v>59</v>
      </c>
    </row>
    <row r="102" spans="1:16" ht="15.75" x14ac:dyDescent="0.25">
      <c r="A102" s="9" t="s">
        <v>51</v>
      </c>
      <c r="B102" s="12">
        <v>10</v>
      </c>
      <c r="C102" s="45">
        <v>10</v>
      </c>
      <c r="D102" s="46">
        <f t="shared" si="99"/>
        <v>100</v>
      </c>
      <c r="E102" s="47">
        <v>1</v>
      </c>
      <c r="F102" s="46">
        <f t="shared" si="100"/>
        <v>10</v>
      </c>
      <c r="G102" s="47">
        <v>4</v>
      </c>
      <c r="H102" s="46">
        <f t="shared" si="101"/>
        <v>40</v>
      </c>
      <c r="I102" s="47">
        <v>5</v>
      </c>
      <c r="J102" s="46">
        <f t="shared" si="102"/>
        <v>50</v>
      </c>
      <c r="K102" s="47"/>
      <c r="L102" s="46"/>
      <c r="M102" s="48">
        <f t="shared" si="103"/>
        <v>100</v>
      </c>
      <c r="N102" s="2">
        <f t="shared" si="104"/>
        <v>50</v>
      </c>
      <c r="O102" s="2">
        <f t="shared" si="105"/>
        <v>3.6</v>
      </c>
      <c r="P102" s="2">
        <f t="shared" si="106"/>
        <v>53.6</v>
      </c>
    </row>
    <row r="103" spans="1:16" ht="15.75" x14ac:dyDescent="0.25">
      <c r="A103" s="9" t="s">
        <v>52</v>
      </c>
      <c r="B103" s="12">
        <v>2</v>
      </c>
      <c r="C103" s="45">
        <v>2</v>
      </c>
      <c r="D103" s="46">
        <f t="shared" si="99"/>
        <v>100</v>
      </c>
      <c r="E103" s="47">
        <v>0</v>
      </c>
      <c r="F103" s="46">
        <f t="shared" si="100"/>
        <v>0</v>
      </c>
      <c r="G103" s="47">
        <v>0</v>
      </c>
      <c r="H103" s="46">
        <f t="shared" si="101"/>
        <v>0</v>
      </c>
      <c r="I103" s="47">
        <v>2</v>
      </c>
      <c r="J103" s="46">
        <f t="shared" si="102"/>
        <v>100</v>
      </c>
      <c r="K103" s="47"/>
      <c r="L103" s="46"/>
      <c r="M103" s="48">
        <f t="shared" si="103"/>
        <v>100</v>
      </c>
      <c r="N103" s="2">
        <f t="shared" si="104"/>
        <v>0</v>
      </c>
      <c r="O103" s="2">
        <f t="shared" si="105"/>
        <v>3</v>
      </c>
      <c r="P103" s="2">
        <f t="shared" si="106"/>
        <v>36</v>
      </c>
    </row>
    <row r="104" spans="1:16" ht="16.5" thickBot="1" x14ac:dyDescent="0.3">
      <c r="A104" s="9" t="s">
        <v>53</v>
      </c>
      <c r="B104" s="12">
        <v>1</v>
      </c>
      <c r="C104" s="45">
        <v>1</v>
      </c>
      <c r="D104" s="46">
        <f t="shared" si="99"/>
        <v>100</v>
      </c>
      <c r="E104" s="47">
        <v>0</v>
      </c>
      <c r="F104" s="46">
        <f t="shared" si="100"/>
        <v>0</v>
      </c>
      <c r="G104" s="47">
        <v>1</v>
      </c>
      <c r="H104" s="46">
        <f t="shared" si="101"/>
        <v>100</v>
      </c>
      <c r="I104" s="47">
        <v>0</v>
      </c>
      <c r="J104" s="46">
        <f t="shared" si="102"/>
        <v>0</v>
      </c>
      <c r="K104" s="47"/>
      <c r="L104" s="46"/>
      <c r="M104" s="48">
        <f t="shared" si="103"/>
        <v>100</v>
      </c>
      <c r="N104" s="2">
        <f t="shared" si="104"/>
        <v>100</v>
      </c>
      <c r="O104" s="2">
        <f t="shared" si="105"/>
        <v>4</v>
      </c>
      <c r="P104" s="2">
        <f t="shared" si="106"/>
        <v>64</v>
      </c>
    </row>
    <row r="105" spans="1:16" ht="16.5" thickBot="1" x14ac:dyDescent="0.3">
      <c r="A105" s="13" t="s">
        <v>9</v>
      </c>
      <c r="B105" s="14">
        <v>239</v>
      </c>
      <c r="C105" s="52">
        <v>205</v>
      </c>
      <c r="D105" s="49">
        <f t="shared" ref="D105" si="116">C105*100/B105</f>
        <v>85.774058577405853</v>
      </c>
      <c r="E105" s="14">
        <v>23</v>
      </c>
      <c r="F105" s="50">
        <f t="shared" ref="F105" si="117">E105*100/C105</f>
        <v>11.219512195121951</v>
      </c>
      <c r="G105" s="14">
        <v>95</v>
      </c>
      <c r="H105" s="50">
        <f t="shared" ref="H105" si="118">G105*100/C105</f>
        <v>46.341463414634148</v>
      </c>
      <c r="I105" s="14">
        <v>85</v>
      </c>
      <c r="J105" s="50">
        <f t="shared" ref="J105" si="119">I105*100/C105</f>
        <v>41.463414634146339</v>
      </c>
      <c r="K105" s="14">
        <v>2</v>
      </c>
      <c r="L105" s="50">
        <f t="shared" ref="L105" si="120">K105*100/C105</f>
        <v>0.97560975609756095</v>
      </c>
      <c r="M105" s="49">
        <f t="shared" ref="M105" si="121">(E105+G105+I105)*100/C105</f>
        <v>99.024390243902445</v>
      </c>
      <c r="N105" s="7">
        <f t="shared" ref="N105" si="122">(E105+G105)*100/C105</f>
        <v>57.560975609756099</v>
      </c>
      <c r="O105" s="7">
        <f t="shared" ref="O105" si="123">(E105*5+G105*4+I105*3+K105*2)/C105</f>
        <v>3.678048780487805</v>
      </c>
      <c r="P105" s="51">
        <f t="shared" ref="P105" si="124">(E105*100+G105*64+I105*36+K105*16)/C105</f>
        <v>55.960975609756098</v>
      </c>
    </row>
    <row r="106" spans="1:16" ht="15.75" x14ac:dyDescent="0.25">
      <c r="A106" s="19" t="s">
        <v>67</v>
      </c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1"/>
      <c r="O106" s="41"/>
      <c r="P106" s="41"/>
    </row>
    <row r="107" spans="1:16" ht="15.75" x14ac:dyDescent="0.25">
      <c r="A107" s="17" t="s">
        <v>55</v>
      </c>
      <c r="B107" s="12">
        <v>54</v>
      </c>
      <c r="C107" s="45">
        <v>48</v>
      </c>
      <c r="D107" s="46">
        <f t="shared" ref="D107:D132" si="125">C107*100/B107</f>
        <v>88.888888888888886</v>
      </c>
      <c r="E107" s="47">
        <v>33</v>
      </c>
      <c r="F107" s="46">
        <f t="shared" ref="F107:F132" si="126">E107*100/C107</f>
        <v>68.75</v>
      </c>
      <c r="G107" s="47">
        <v>15</v>
      </c>
      <c r="H107" s="46">
        <f t="shared" ref="H107:H132" si="127">G107*100/C107</f>
        <v>31.25</v>
      </c>
      <c r="I107" s="47"/>
      <c r="J107" s="46">
        <f t="shared" ref="J107:J132" si="128">I107*100/C107</f>
        <v>0</v>
      </c>
      <c r="K107" s="47"/>
      <c r="L107" s="46"/>
      <c r="M107" s="48">
        <f t="shared" ref="M107:M132" si="129">(E107+G107+I107)*100/C107</f>
        <v>100</v>
      </c>
      <c r="N107" s="2">
        <f t="shared" ref="N107:N132" si="130">(E107+G107)*100/C107</f>
        <v>100</v>
      </c>
      <c r="O107" s="2">
        <f t="shared" ref="O107:O132" si="131">(E107*5+G107*4+I107*3+K107*2)/C107</f>
        <v>4.6875</v>
      </c>
      <c r="P107" s="2">
        <f t="shared" ref="P107:P132" si="132">(E107*100+G107*64+I107*36+K107*16)/C107</f>
        <v>88.75</v>
      </c>
    </row>
    <row r="108" spans="1:16" ht="15.75" x14ac:dyDescent="0.25">
      <c r="A108" s="17" t="s">
        <v>132</v>
      </c>
      <c r="B108" s="12">
        <v>37</v>
      </c>
      <c r="C108" s="45">
        <v>33</v>
      </c>
      <c r="D108" s="46">
        <f t="shared" si="125"/>
        <v>89.189189189189193</v>
      </c>
      <c r="E108" s="47">
        <v>18</v>
      </c>
      <c r="F108" s="46">
        <f t="shared" si="126"/>
        <v>54.545454545454547</v>
      </c>
      <c r="G108" s="47">
        <v>15</v>
      </c>
      <c r="H108" s="46">
        <f t="shared" si="127"/>
        <v>45.454545454545453</v>
      </c>
      <c r="I108" s="47"/>
      <c r="J108" s="46">
        <f t="shared" si="128"/>
        <v>0</v>
      </c>
      <c r="K108" s="47"/>
      <c r="L108" s="46"/>
      <c r="M108" s="48">
        <f t="shared" si="129"/>
        <v>100</v>
      </c>
      <c r="N108" s="2">
        <f t="shared" si="130"/>
        <v>100</v>
      </c>
      <c r="O108" s="2">
        <f t="shared" si="131"/>
        <v>4.5454545454545459</v>
      </c>
      <c r="P108" s="2">
        <f t="shared" si="132"/>
        <v>83.63636363636364</v>
      </c>
    </row>
    <row r="109" spans="1:16" ht="15.75" x14ac:dyDescent="0.25">
      <c r="A109" s="17" t="s">
        <v>142</v>
      </c>
      <c r="B109" s="12">
        <v>8</v>
      </c>
      <c r="C109" s="45">
        <v>6</v>
      </c>
      <c r="D109" s="46">
        <f t="shared" si="125"/>
        <v>75</v>
      </c>
      <c r="E109" s="47">
        <v>1</v>
      </c>
      <c r="F109" s="46">
        <f t="shared" si="126"/>
        <v>16.666666666666668</v>
      </c>
      <c r="G109" s="47">
        <v>3</v>
      </c>
      <c r="H109" s="46">
        <f t="shared" si="127"/>
        <v>50</v>
      </c>
      <c r="I109" s="47">
        <v>2</v>
      </c>
      <c r="J109" s="46">
        <f t="shared" si="128"/>
        <v>33.333333333333336</v>
      </c>
      <c r="K109" s="47"/>
      <c r="L109" s="46"/>
      <c r="M109" s="48">
        <f t="shared" si="129"/>
        <v>100</v>
      </c>
      <c r="N109" s="2">
        <f t="shared" si="130"/>
        <v>66.666666666666671</v>
      </c>
      <c r="O109" s="2">
        <f t="shared" si="131"/>
        <v>3.8333333333333335</v>
      </c>
      <c r="P109" s="2">
        <f t="shared" si="132"/>
        <v>60.666666666666664</v>
      </c>
    </row>
    <row r="110" spans="1:16" ht="15.75" x14ac:dyDescent="0.25">
      <c r="A110" s="17" t="s">
        <v>133</v>
      </c>
      <c r="B110" s="12">
        <v>45</v>
      </c>
      <c r="C110" s="45">
        <v>38</v>
      </c>
      <c r="D110" s="46">
        <f t="shared" si="125"/>
        <v>84.444444444444443</v>
      </c>
      <c r="E110" s="47">
        <v>10</v>
      </c>
      <c r="F110" s="46">
        <f t="shared" si="126"/>
        <v>26.315789473684209</v>
      </c>
      <c r="G110" s="47">
        <v>18</v>
      </c>
      <c r="H110" s="46">
        <f t="shared" si="127"/>
        <v>47.368421052631582</v>
      </c>
      <c r="I110" s="47">
        <v>9</v>
      </c>
      <c r="J110" s="46">
        <f t="shared" si="128"/>
        <v>23.684210526315791</v>
      </c>
      <c r="K110" s="47">
        <v>1</v>
      </c>
      <c r="L110" s="46">
        <f t="shared" ref="L110" si="133">K110*100/C110</f>
        <v>2.6315789473684212</v>
      </c>
      <c r="M110" s="48">
        <f t="shared" si="129"/>
        <v>97.368421052631575</v>
      </c>
      <c r="N110" s="2">
        <f t="shared" si="130"/>
        <v>73.684210526315795</v>
      </c>
      <c r="O110" s="2">
        <f t="shared" si="131"/>
        <v>3.9736842105263159</v>
      </c>
      <c r="P110" s="2">
        <f t="shared" si="132"/>
        <v>65.578947368421055</v>
      </c>
    </row>
    <row r="111" spans="1:16" ht="15.75" x14ac:dyDescent="0.25">
      <c r="A111" s="17" t="s">
        <v>56</v>
      </c>
      <c r="B111" s="12">
        <v>9</v>
      </c>
      <c r="C111" s="45">
        <v>8</v>
      </c>
      <c r="D111" s="46">
        <f t="shared" si="125"/>
        <v>88.888888888888886</v>
      </c>
      <c r="E111" s="47">
        <v>1</v>
      </c>
      <c r="F111" s="46">
        <f t="shared" si="126"/>
        <v>12.5</v>
      </c>
      <c r="G111" s="47">
        <v>4</v>
      </c>
      <c r="H111" s="46">
        <f t="shared" si="127"/>
        <v>50</v>
      </c>
      <c r="I111" s="47">
        <v>3</v>
      </c>
      <c r="J111" s="46">
        <f t="shared" si="128"/>
        <v>37.5</v>
      </c>
      <c r="K111" s="47"/>
      <c r="L111" s="46"/>
      <c r="M111" s="48">
        <f t="shared" si="129"/>
        <v>100</v>
      </c>
      <c r="N111" s="2">
        <f t="shared" si="130"/>
        <v>62.5</v>
      </c>
      <c r="O111" s="2">
        <f t="shared" si="131"/>
        <v>3.75</v>
      </c>
      <c r="P111" s="2">
        <f t="shared" si="132"/>
        <v>58</v>
      </c>
    </row>
    <row r="112" spans="1:16" ht="15.75" x14ac:dyDescent="0.25">
      <c r="A112" s="17" t="s">
        <v>134</v>
      </c>
      <c r="B112" s="12">
        <v>75</v>
      </c>
      <c r="C112" s="45">
        <v>66</v>
      </c>
      <c r="D112" s="46">
        <f t="shared" si="125"/>
        <v>88</v>
      </c>
      <c r="E112" s="47">
        <v>18</v>
      </c>
      <c r="F112" s="46">
        <f t="shared" si="126"/>
        <v>27.272727272727273</v>
      </c>
      <c r="G112" s="47">
        <v>35</v>
      </c>
      <c r="H112" s="46">
        <f t="shared" si="127"/>
        <v>53.030303030303031</v>
      </c>
      <c r="I112" s="47">
        <v>13</v>
      </c>
      <c r="J112" s="46">
        <f t="shared" si="128"/>
        <v>19.696969696969695</v>
      </c>
      <c r="K112" s="47"/>
      <c r="L112" s="46"/>
      <c r="M112" s="48">
        <f t="shared" si="129"/>
        <v>100</v>
      </c>
      <c r="N112" s="2">
        <f t="shared" si="130"/>
        <v>80.303030303030297</v>
      </c>
      <c r="O112" s="2">
        <f t="shared" si="131"/>
        <v>4.0757575757575761</v>
      </c>
      <c r="P112" s="2">
        <f t="shared" si="132"/>
        <v>68.303030303030297</v>
      </c>
    </row>
    <row r="113" spans="1:16" ht="15.75" x14ac:dyDescent="0.25">
      <c r="A113" s="17" t="s">
        <v>57</v>
      </c>
      <c r="B113" s="12">
        <v>25</v>
      </c>
      <c r="C113" s="45">
        <v>24</v>
      </c>
      <c r="D113" s="46">
        <f t="shared" si="125"/>
        <v>96</v>
      </c>
      <c r="E113" s="47">
        <v>11</v>
      </c>
      <c r="F113" s="46">
        <f t="shared" si="126"/>
        <v>45.833333333333336</v>
      </c>
      <c r="G113" s="47">
        <v>12</v>
      </c>
      <c r="H113" s="46">
        <f t="shared" si="127"/>
        <v>50</v>
      </c>
      <c r="I113" s="47">
        <v>1</v>
      </c>
      <c r="J113" s="46">
        <f t="shared" si="128"/>
        <v>4.166666666666667</v>
      </c>
      <c r="K113" s="47"/>
      <c r="L113" s="46"/>
      <c r="M113" s="48">
        <f t="shared" si="129"/>
        <v>100</v>
      </c>
      <c r="N113" s="2">
        <f t="shared" si="130"/>
        <v>95.833333333333329</v>
      </c>
      <c r="O113" s="2">
        <f t="shared" si="131"/>
        <v>4.416666666666667</v>
      </c>
      <c r="P113" s="2">
        <f t="shared" si="132"/>
        <v>79.333333333333329</v>
      </c>
    </row>
    <row r="114" spans="1:16" ht="15.75" x14ac:dyDescent="0.25">
      <c r="A114" s="17" t="s">
        <v>135</v>
      </c>
      <c r="B114" s="12">
        <v>44</v>
      </c>
      <c r="C114" s="45">
        <v>40</v>
      </c>
      <c r="D114" s="46">
        <f t="shared" si="125"/>
        <v>90.909090909090907</v>
      </c>
      <c r="E114" s="47">
        <v>9</v>
      </c>
      <c r="F114" s="46">
        <f t="shared" si="126"/>
        <v>22.5</v>
      </c>
      <c r="G114" s="47">
        <v>23</v>
      </c>
      <c r="H114" s="46">
        <f t="shared" si="127"/>
        <v>57.5</v>
      </c>
      <c r="I114" s="47">
        <v>8</v>
      </c>
      <c r="J114" s="46">
        <f t="shared" si="128"/>
        <v>20</v>
      </c>
      <c r="K114" s="47"/>
      <c r="L114" s="46"/>
      <c r="M114" s="48">
        <f t="shared" si="129"/>
        <v>100</v>
      </c>
      <c r="N114" s="2">
        <f t="shared" si="130"/>
        <v>80</v>
      </c>
      <c r="O114" s="2">
        <f t="shared" si="131"/>
        <v>4.0250000000000004</v>
      </c>
      <c r="P114" s="2">
        <f t="shared" si="132"/>
        <v>66.5</v>
      </c>
    </row>
    <row r="115" spans="1:16" ht="15.75" x14ac:dyDescent="0.25">
      <c r="A115" s="17" t="s">
        <v>58</v>
      </c>
      <c r="B115" s="12">
        <v>93</v>
      </c>
      <c r="C115" s="45">
        <v>80</v>
      </c>
      <c r="D115" s="46">
        <f t="shared" si="125"/>
        <v>86.021505376344081</v>
      </c>
      <c r="E115" s="47">
        <v>9</v>
      </c>
      <c r="F115" s="46">
        <f t="shared" si="126"/>
        <v>11.25</v>
      </c>
      <c r="G115" s="47">
        <v>52</v>
      </c>
      <c r="H115" s="46">
        <f t="shared" si="127"/>
        <v>65</v>
      </c>
      <c r="I115" s="47">
        <v>19</v>
      </c>
      <c r="J115" s="46">
        <f t="shared" si="128"/>
        <v>23.75</v>
      </c>
      <c r="K115" s="47"/>
      <c r="L115" s="46"/>
      <c r="M115" s="48">
        <f t="shared" si="129"/>
        <v>100</v>
      </c>
      <c r="N115" s="2">
        <f t="shared" si="130"/>
        <v>76.25</v>
      </c>
      <c r="O115" s="2">
        <f t="shared" si="131"/>
        <v>3.875</v>
      </c>
      <c r="P115" s="2">
        <f t="shared" si="132"/>
        <v>61.4</v>
      </c>
    </row>
    <row r="116" spans="1:16" ht="15.75" x14ac:dyDescent="0.25">
      <c r="A116" s="17" t="s">
        <v>136</v>
      </c>
      <c r="B116" s="12">
        <v>33</v>
      </c>
      <c r="C116" s="45">
        <v>30</v>
      </c>
      <c r="D116" s="46">
        <f t="shared" si="125"/>
        <v>90.909090909090907</v>
      </c>
      <c r="E116" s="47">
        <v>6</v>
      </c>
      <c r="F116" s="46">
        <f t="shared" si="126"/>
        <v>20</v>
      </c>
      <c r="G116" s="47">
        <v>12</v>
      </c>
      <c r="H116" s="46">
        <f t="shared" si="127"/>
        <v>40</v>
      </c>
      <c r="I116" s="47">
        <v>12</v>
      </c>
      <c r="J116" s="46">
        <f t="shared" si="128"/>
        <v>40</v>
      </c>
      <c r="K116" s="47"/>
      <c r="L116" s="46"/>
      <c r="M116" s="48">
        <f t="shared" si="129"/>
        <v>100</v>
      </c>
      <c r="N116" s="2">
        <f t="shared" si="130"/>
        <v>60</v>
      </c>
      <c r="O116" s="2">
        <f t="shared" si="131"/>
        <v>3.8</v>
      </c>
      <c r="P116" s="2">
        <f t="shared" si="132"/>
        <v>60</v>
      </c>
    </row>
    <row r="117" spans="1:16" ht="15.75" x14ac:dyDescent="0.25">
      <c r="A117" s="17" t="s">
        <v>137</v>
      </c>
      <c r="B117" s="12">
        <v>8</v>
      </c>
      <c r="C117" s="45">
        <v>8</v>
      </c>
      <c r="D117" s="46">
        <f t="shared" si="125"/>
        <v>100</v>
      </c>
      <c r="E117" s="47"/>
      <c r="F117" s="46">
        <f t="shared" si="126"/>
        <v>0</v>
      </c>
      <c r="G117" s="47">
        <v>2</v>
      </c>
      <c r="H117" s="46">
        <f t="shared" si="127"/>
        <v>25</v>
      </c>
      <c r="I117" s="47">
        <v>5</v>
      </c>
      <c r="J117" s="46">
        <f t="shared" si="128"/>
        <v>62.5</v>
      </c>
      <c r="K117" s="47">
        <v>1</v>
      </c>
      <c r="L117" s="46">
        <f t="shared" ref="L117" si="134">K117*100/C117</f>
        <v>12.5</v>
      </c>
      <c r="M117" s="48">
        <f t="shared" si="129"/>
        <v>87.5</v>
      </c>
      <c r="N117" s="2">
        <f t="shared" si="130"/>
        <v>25</v>
      </c>
      <c r="O117" s="2">
        <f t="shared" si="131"/>
        <v>3.125</v>
      </c>
      <c r="P117" s="2">
        <f t="shared" si="132"/>
        <v>40.5</v>
      </c>
    </row>
    <row r="118" spans="1:16" ht="15.75" x14ac:dyDescent="0.25">
      <c r="A118" s="17" t="s">
        <v>143</v>
      </c>
      <c r="B118" s="12">
        <v>2</v>
      </c>
      <c r="C118" s="45">
        <v>2</v>
      </c>
      <c r="D118" s="46">
        <f t="shared" si="125"/>
        <v>100</v>
      </c>
      <c r="E118" s="47">
        <v>1</v>
      </c>
      <c r="F118" s="46">
        <f t="shared" si="126"/>
        <v>50</v>
      </c>
      <c r="G118" s="47">
        <v>1</v>
      </c>
      <c r="H118" s="46">
        <f t="shared" si="127"/>
        <v>50</v>
      </c>
      <c r="I118" s="47"/>
      <c r="J118" s="46">
        <f t="shared" si="128"/>
        <v>0</v>
      </c>
      <c r="K118" s="47"/>
      <c r="L118" s="46"/>
      <c r="M118" s="48">
        <f t="shared" si="129"/>
        <v>100</v>
      </c>
      <c r="N118" s="2">
        <f t="shared" si="130"/>
        <v>100</v>
      </c>
      <c r="O118" s="2">
        <f t="shared" si="131"/>
        <v>4.5</v>
      </c>
      <c r="P118" s="2">
        <f t="shared" si="132"/>
        <v>82</v>
      </c>
    </row>
    <row r="119" spans="1:16" ht="15.75" x14ac:dyDescent="0.25">
      <c r="A119" s="17" t="s">
        <v>144</v>
      </c>
      <c r="B119" s="12">
        <v>4</v>
      </c>
      <c r="C119" s="45">
        <v>4</v>
      </c>
      <c r="D119" s="46">
        <f t="shared" si="125"/>
        <v>100</v>
      </c>
      <c r="E119" s="47">
        <v>2</v>
      </c>
      <c r="F119" s="46">
        <f t="shared" si="126"/>
        <v>50</v>
      </c>
      <c r="G119" s="47">
        <v>2</v>
      </c>
      <c r="H119" s="46">
        <f t="shared" si="127"/>
        <v>50</v>
      </c>
      <c r="I119" s="47"/>
      <c r="J119" s="46">
        <f t="shared" si="128"/>
        <v>0</v>
      </c>
      <c r="K119" s="47"/>
      <c r="L119" s="46"/>
      <c r="M119" s="48">
        <f t="shared" si="129"/>
        <v>100</v>
      </c>
      <c r="N119" s="2">
        <f t="shared" si="130"/>
        <v>100</v>
      </c>
      <c r="O119" s="2">
        <f t="shared" si="131"/>
        <v>4.5</v>
      </c>
      <c r="P119" s="2">
        <f t="shared" si="132"/>
        <v>82</v>
      </c>
    </row>
    <row r="120" spans="1:16" ht="15.75" x14ac:dyDescent="0.25">
      <c r="A120" s="17" t="s">
        <v>59</v>
      </c>
      <c r="B120" s="12">
        <v>16</v>
      </c>
      <c r="C120" s="45">
        <v>16</v>
      </c>
      <c r="D120" s="46">
        <f t="shared" si="125"/>
        <v>100</v>
      </c>
      <c r="E120" s="47">
        <v>3</v>
      </c>
      <c r="F120" s="46">
        <f t="shared" si="126"/>
        <v>18.75</v>
      </c>
      <c r="G120" s="47">
        <v>8</v>
      </c>
      <c r="H120" s="46">
        <f t="shared" si="127"/>
        <v>50</v>
      </c>
      <c r="I120" s="47">
        <v>5</v>
      </c>
      <c r="J120" s="46">
        <f t="shared" si="128"/>
        <v>31.25</v>
      </c>
      <c r="K120" s="47"/>
      <c r="L120" s="46"/>
      <c r="M120" s="48">
        <f t="shared" si="129"/>
        <v>100</v>
      </c>
      <c r="N120" s="2">
        <f t="shared" si="130"/>
        <v>68.75</v>
      </c>
      <c r="O120" s="2">
        <f t="shared" si="131"/>
        <v>3.875</v>
      </c>
      <c r="P120" s="2">
        <f t="shared" si="132"/>
        <v>62</v>
      </c>
    </row>
    <row r="121" spans="1:16" ht="31.5" x14ac:dyDescent="0.25">
      <c r="A121" s="17" t="s">
        <v>60</v>
      </c>
      <c r="B121" s="12">
        <v>5</v>
      </c>
      <c r="C121" s="45">
        <v>5</v>
      </c>
      <c r="D121" s="46">
        <f t="shared" si="125"/>
        <v>100</v>
      </c>
      <c r="E121" s="47"/>
      <c r="F121" s="46">
        <f t="shared" si="126"/>
        <v>0</v>
      </c>
      <c r="G121" s="47">
        <v>3</v>
      </c>
      <c r="H121" s="46">
        <f t="shared" si="127"/>
        <v>60</v>
      </c>
      <c r="I121" s="47">
        <v>2</v>
      </c>
      <c r="J121" s="46">
        <f t="shared" si="128"/>
        <v>40</v>
      </c>
      <c r="K121" s="47"/>
      <c r="L121" s="46"/>
      <c r="M121" s="48">
        <f t="shared" si="129"/>
        <v>100</v>
      </c>
      <c r="N121" s="2">
        <f t="shared" si="130"/>
        <v>60</v>
      </c>
      <c r="O121" s="2">
        <f t="shared" si="131"/>
        <v>3.6</v>
      </c>
      <c r="P121" s="2">
        <f t="shared" si="132"/>
        <v>52.8</v>
      </c>
    </row>
    <row r="122" spans="1:16" ht="15.75" x14ac:dyDescent="0.25">
      <c r="A122" s="17" t="s">
        <v>145</v>
      </c>
      <c r="B122" s="12">
        <v>4</v>
      </c>
      <c r="C122" s="45">
        <v>4</v>
      </c>
      <c r="D122" s="46">
        <f t="shared" si="125"/>
        <v>100</v>
      </c>
      <c r="E122" s="47"/>
      <c r="F122" s="46">
        <f t="shared" si="126"/>
        <v>0</v>
      </c>
      <c r="G122" s="47">
        <v>3</v>
      </c>
      <c r="H122" s="46">
        <f t="shared" si="127"/>
        <v>75</v>
      </c>
      <c r="I122" s="47">
        <v>1</v>
      </c>
      <c r="J122" s="46">
        <f t="shared" si="128"/>
        <v>25</v>
      </c>
      <c r="K122" s="47"/>
      <c r="L122" s="46"/>
      <c r="M122" s="48">
        <f t="shared" si="129"/>
        <v>100</v>
      </c>
      <c r="N122" s="2">
        <f t="shared" si="130"/>
        <v>75</v>
      </c>
      <c r="O122" s="2">
        <f t="shared" si="131"/>
        <v>3.75</v>
      </c>
      <c r="P122" s="2">
        <f t="shared" si="132"/>
        <v>57</v>
      </c>
    </row>
    <row r="123" spans="1:16" ht="15.75" x14ac:dyDescent="0.25">
      <c r="A123" s="17" t="s">
        <v>146</v>
      </c>
      <c r="B123" s="12">
        <v>5</v>
      </c>
      <c r="C123" s="45">
        <v>5</v>
      </c>
      <c r="D123" s="46">
        <f t="shared" si="125"/>
        <v>100</v>
      </c>
      <c r="E123" s="47">
        <v>1</v>
      </c>
      <c r="F123" s="46">
        <f t="shared" si="126"/>
        <v>20</v>
      </c>
      <c r="G123" s="47">
        <v>1</v>
      </c>
      <c r="H123" s="46">
        <f t="shared" si="127"/>
        <v>20</v>
      </c>
      <c r="I123" s="47">
        <v>3</v>
      </c>
      <c r="J123" s="46">
        <f t="shared" si="128"/>
        <v>60</v>
      </c>
      <c r="K123" s="47"/>
      <c r="L123" s="46"/>
      <c r="M123" s="48">
        <f t="shared" si="129"/>
        <v>100</v>
      </c>
      <c r="N123" s="2">
        <f t="shared" si="130"/>
        <v>40</v>
      </c>
      <c r="O123" s="2">
        <f t="shared" si="131"/>
        <v>3.6</v>
      </c>
      <c r="P123" s="2">
        <f t="shared" si="132"/>
        <v>54.4</v>
      </c>
    </row>
    <row r="124" spans="1:16" ht="15.75" x14ac:dyDescent="0.25">
      <c r="A124" s="17" t="s">
        <v>61</v>
      </c>
      <c r="B124" s="12">
        <v>23</v>
      </c>
      <c r="C124" s="45">
        <v>21</v>
      </c>
      <c r="D124" s="46">
        <f t="shared" si="125"/>
        <v>91.304347826086953</v>
      </c>
      <c r="E124" s="47">
        <v>4</v>
      </c>
      <c r="F124" s="46">
        <f t="shared" si="126"/>
        <v>19.047619047619047</v>
      </c>
      <c r="G124" s="47">
        <v>8</v>
      </c>
      <c r="H124" s="46">
        <f t="shared" si="127"/>
        <v>38.095238095238095</v>
      </c>
      <c r="I124" s="47">
        <v>9</v>
      </c>
      <c r="J124" s="46">
        <f t="shared" si="128"/>
        <v>42.857142857142854</v>
      </c>
      <c r="K124" s="47"/>
      <c r="L124" s="46"/>
      <c r="M124" s="48">
        <f t="shared" si="129"/>
        <v>100</v>
      </c>
      <c r="N124" s="2">
        <f t="shared" si="130"/>
        <v>57.142857142857146</v>
      </c>
      <c r="O124" s="2">
        <f t="shared" si="131"/>
        <v>3.7619047619047619</v>
      </c>
      <c r="P124" s="2">
        <f t="shared" si="132"/>
        <v>58.857142857142854</v>
      </c>
    </row>
    <row r="125" spans="1:16" ht="15.75" x14ac:dyDescent="0.25">
      <c r="A125" s="17" t="s">
        <v>62</v>
      </c>
      <c r="B125" s="12">
        <v>9</v>
      </c>
      <c r="C125" s="45">
        <v>9</v>
      </c>
      <c r="D125" s="46">
        <f t="shared" si="125"/>
        <v>100</v>
      </c>
      <c r="E125" s="47">
        <v>1</v>
      </c>
      <c r="F125" s="46">
        <f t="shared" si="126"/>
        <v>11.111111111111111</v>
      </c>
      <c r="G125" s="47">
        <v>4</v>
      </c>
      <c r="H125" s="46">
        <f t="shared" si="127"/>
        <v>44.444444444444443</v>
      </c>
      <c r="I125" s="47">
        <v>4</v>
      </c>
      <c r="J125" s="46">
        <f t="shared" si="128"/>
        <v>44.444444444444443</v>
      </c>
      <c r="K125" s="47"/>
      <c r="L125" s="46"/>
      <c r="M125" s="48">
        <f t="shared" si="129"/>
        <v>100</v>
      </c>
      <c r="N125" s="2">
        <f t="shared" si="130"/>
        <v>55.555555555555557</v>
      </c>
      <c r="O125" s="2">
        <f t="shared" si="131"/>
        <v>3.6666666666666665</v>
      </c>
      <c r="P125" s="2">
        <f t="shared" si="132"/>
        <v>55.555555555555557</v>
      </c>
    </row>
    <row r="126" spans="1:16" ht="15.75" x14ac:dyDescent="0.25">
      <c r="A126" s="17" t="s">
        <v>147</v>
      </c>
      <c r="B126" s="12">
        <v>4</v>
      </c>
      <c r="C126" s="45">
        <v>4</v>
      </c>
      <c r="D126" s="46">
        <f t="shared" si="125"/>
        <v>100</v>
      </c>
      <c r="E126" s="47">
        <v>3</v>
      </c>
      <c r="F126" s="46">
        <f t="shared" si="126"/>
        <v>75</v>
      </c>
      <c r="G126" s="47"/>
      <c r="H126" s="46">
        <f t="shared" si="127"/>
        <v>0</v>
      </c>
      <c r="I126" s="47">
        <v>1</v>
      </c>
      <c r="J126" s="46">
        <f t="shared" si="128"/>
        <v>25</v>
      </c>
      <c r="K126" s="47"/>
      <c r="L126" s="46"/>
      <c r="M126" s="48">
        <f t="shared" si="129"/>
        <v>100</v>
      </c>
      <c r="N126" s="2">
        <f t="shared" si="130"/>
        <v>75</v>
      </c>
      <c r="O126" s="2">
        <f t="shared" si="131"/>
        <v>4.5</v>
      </c>
      <c r="P126" s="2">
        <f t="shared" si="132"/>
        <v>84</v>
      </c>
    </row>
    <row r="127" spans="1:16" ht="15.75" x14ac:dyDescent="0.25">
      <c r="A127" s="17" t="s">
        <v>63</v>
      </c>
      <c r="B127" s="12">
        <v>7</v>
      </c>
      <c r="C127" s="45">
        <v>7</v>
      </c>
      <c r="D127" s="46">
        <f t="shared" si="125"/>
        <v>100</v>
      </c>
      <c r="E127" s="47"/>
      <c r="F127" s="46">
        <f t="shared" si="126"/>
        <v>0</v>
      </c>
      <c r="G127" s="47">
        <v>4</v>
      </c>
      <c r="H127" s="46">
        <f t="shared" si="127"/>
        <v>57.142857142857146</v>
      </c>
      <c r="I127" s="47">
        <v>3</v>
      </c>
      <c r="J127" s="46">
        <f t="shared" si="128"/>
        <v>42.857142857142854</v>
      </c>
      <c r="K127" s="47"/>
      <c r="L127" s="46"/>
      <c r="M127" s="48">
        <f t="shared" si="129"/>
        <v>100</v>
      </c>
      <c r="N127" s="2">
        <f t="shared" si="130"/>
        <v>57.142857142857146</v>
      </c>
      <c r="O127" s="2">
        <f t="shared" si="131"/>
        <v>3.5714285714285716</v>
      </c>
      <c r="P127" s="2">
        <f t="shared" si="132"/>
        <v>52</v>
      </c>
    </row>
    <row r="128" spans="1:16" ht="31.5" x14ac:dyDescent="0.25">
      <c r="A128" s="17" t="s">
        <v>64</v>
      </c>
      <c r="B128" s="12">
        <v>4</v>
      </c>
      <c r="C128" s="45">
        <v>4</v>
      </c>
      <c r="D128" s="46">
        <f t="shared" si="125"/>
        <v>100</v>
      </c>
      <c r="E128" s="47"/>
      <c r="F128" s="46">
        <f t="shared" si="126"/>
        <v>0</v>
      </c>
      <c r="G128" s="47">
        <v>2</v>
      </c>
      <c r="H128" s="46">
        <f t="shared" si="127"/>
        <v>50</v>
      </c>
      <c r="I128" s="47">
        <v>2</v>
      </c>
      <c r="J128" s="46">
        <f t="shared" si="128"/>
        <v>50</v>
      </c>
      <c r="K128" s="47"/>
      <c r="L128" s="46"/>
      <c r="M128" s="48">
        <f t="shared" si="129"/>
        <v>100</v>
      </c>
      <c r="N128" s="2">
        <f t="shared" si="130"/>
        <v>50</v>
      </c>
      <c r="O128" s="2">
        <f t="shared" si="131"/>
        <v>3.5</v>
      </c>
      <c r="P128" s="2">
        <f t="shared" si="132"/>
        <v>50</v>
      </c>
    </row>
    <row r="129" spans="1:16" ht="15.75" x14ac:dyDescent="0.25">
      <c r="A129" s="17" t="s">
        <v>148</v>
      </c>
      <c r="B129" s="12">
        <v>7</v>
      </c>
      <c r="C129" s="45">
        <v>4</v>
      </c>
      <c r="D129" s="46">
        <f t="shared" si="125"/>
        <v>57.142857142857146</v>
      </c>
      <c r="E129" s="47">
        <v>1</v>
      </c>
      <c r="F129" s="46">
        <f t="shared" si="126"/>
        <v>25</v>
      </c>
      <c r="G129" s="47">
        <v>1</v>
      </c>
      <c r="H129" s="46">
        <f t="shared" si="127"/>
        <v>25</v>
      </c>
      <c r="I129" s="47">
        <v>2</v>
      </c>
      <c r="J129" s="46">
        <f t="shared" si="128"/>
        <v>50</v>
      </c>
      <c r="K129" s="47"/>
      <c r="L129" s="46"/>
      <c r="M129" s="48">
        <f t="shared" si="129"/>
        <v>100</v>
      </c>
      <c r="N129" s="2">
        <f t="shared" si="130"/>
        <v>50</v>
      </c>
      <c r="O129" s="2">
        <f t="shared" si="131"/>
        <v>3.75</v>
      </c>
      <c r="P129" s="2">
        <f t="shared" si="132"/>
        <v>59</v>
      </c>
    </row>
    <row r="130" spans="1:16" ht="31.5" x14ac:dyDescent="0.25">
      <c r="A130" s="17" t="s">
        <v>149</v>
      </c>
      <c r="B130" s="12">
        <v>2</v>
      </c>
      <c r="C130" s="45">
        <v>2</v>
      </c>
      <c r="D130" s="46">
        <f t="shared" si="125"/>
        <v>100</v>
      </c>
      <c r="E130" s="47"/>
      <c r="F130" s="46">
        <f t="shared" si="126"/>
        <v>0</v>
      </c>
      <c r="G130" s="47">
        <v>1</v>
      </c>
      <c r="H130" s="46">
        <f t="shared" si="127"/>
        <v>50</v>
      </c>
      <c r="I130" s="47">
        <v>1</v>
      </c>
      <c r="J130" s="46">
        <f t="shared" si="128"/>
        <v>50</v>
      </c>
      <c r="K130" s="47"/>
      <c r="L130" s="46"/>
      <c r="M130" s="48">
        <f t="shared" si="129"/>
        <v>100</v>
      </c>
      <c r="N130" s="2">
        <f t="shared" si="130"/>
        <v>50</v>
      </c>
      <c r="O130" s="2">
        <f t="shared" si="131"/>
        <v>3.5</v>
      </c>
      <c r="P130" s="2">
        <f t="shared" si="132"/>
        <v>50</v>
      </c>
    </row>
    <row r="131" spans="1:16" ht="15.75" x14ac:dyDescent="0.25">
      <c r="A131" s="17" t="s">
        <v>65</v>
      </c>
      <c r="B131" s="12">
        <v>13</v>
      </c>
      <c r="C131" s="45">
        <v>12</v>
      </c>
      <c r="D131" s="46">
        <f t="shared" si="125"/>
        <v>92.307692307692307</v>
      </c>
      <c r="E131" s="47">
        <v>1</v>
      </c>
      <c r="F131" s="46">
        <f t="shared" si="126"/>
        <v>8.3333333333333339</v>
      </c>
      <c r="G131" s="47">
        <v>8</v>
      </c>
      <c r="H131" s="46">
        <f t="shared" si="127"/>
        <v>66.666666666666671</v>
      </c>
      <c r="I131" s="47">
        <v>3</v>
      </c>
      <c r="J131" s="46">
        <f t="shared" si="128"/>
        <v>25</v>
      </c>
      <c r="K131" s="47"/>
      <c r="L131" s="46"/>
      <c r="M131" s="48">
        <f t="shared" si="129"/>
        <v>100</v>
      </c>
      <c r="N131" s="2">
        <f t="shared" si="130"/>
        <v>75</v>
      </c>
      <c r="O131" s="2">
        <f t="shared" si="131"/>
        <v>3.8333333333333335</v>
      </c>
      <c r="P131" s="2">
        <f t="shared" si="132"/>
        <v>60</v>
      </c>
    </row>
    <row r="132" spans="1:16" ht="16.5" thickBot="1" x14ac:dyDescent="0.3">
      <c r="A132" s="18" t="s">
        <v>66</v>
      </c>
      <c r="B132" s="12">
        <v>1</v>
      </c>
      <c r="C132" s="45">
        <v>1</v>
      </c>
      <c r="D132" s="46">
        <f t="shared" si="125"/>
        <v>100</v>
      </c>
      <c r="E132" s="47">
        <v>1</v>
      </c>
      <c r="F132" s="46">
        <f t="shared" si="126"/>
        <v>100</v>
      </c>
      <c r="G132" s="47"/>
      <c r="H132" s="46">
        <f t="shared" si="127"/>
        <v>0</v>
      </c>
      <c r="I132" s="47"/>
      <c r="J132" s="46">
        <f t="shared" si="128"/>
        <v>0</v>
      </c>
      <c r="K132" s="47"/>
      <c r="L132" s="46"/>
      <c r="M132" s="48">
        <f t="shared" si="129"/>
        <v>100</v>
      </c>
      <c r="N132" s="2">
        <f t="shared" si="130"/>
        <v>100</v>
      </c>
      <c r="O132" s="2">
        <f t="shared" si="131"/>
        <v>5</v>
      </c>
      <c r="P132" s="2">
        <f t="shared" si="132"/>
        <v>100</v>
      </c>
    </row>
    <row r="133" spans="1:16" ht="16.5" thickBot="1" x14ac:dyDescent="0.3">
      <c r="A133" s="13" t="s">
        <v>9</v>
      </c>
      <c r="B133" s="14">
        <v>537</v>
      </c>
      <c r="C133" s="52">
        <v>481</v>
      </c>
      <c r="D133" s="49">
        <f t="shared" ref="D133" si="135">C133*100/B133</f>
        <v>89.571694599627563</v>
      </c>
      <c r="E133" s="14">
        <v>134</v>
      </c>
      <c r="F133" s="50">
        <f t="shared" ref="F133" si="136">E133*100/C133</f>
        <v>27.858627858627859</v>
      </c>
      <c r="G133" s="14">
        <v>237</v>
      </c>
      <c r="H133" s="50">
        <f t="shared" ref="H133" si="137">G133*100/C133</f>
        <v>49.272349272349274</v>
      </c>
      <c r="I133" s="14">
        <v>108</v>
      </c>
      <c r="J133" s="50">
        <f t="shared" ref="J133" si="138">I133*100/C133</f>
        <v>22.453222453222452</v>
      </c>
      <c r="K133" s="14">
        <v>2</v>
      </c>
      <c r="L133" s="50">
        <f t="shared" ref="L133" si="139">K133*100/C133</f>
        <v>0.41580041580041582</v>
      </c>
      <c r="M133" s="49">
        <f t="shared" ref="M133" si="140">(E133+G133+I133)*100/C133</f>
        <v>99.584199584199581</v>
      </c>
      <c r="N133" s="7">
        <f t="shared" ref="N133" si="141">(E133+G133)*100/C133</f>
        <v>77.130977130977129</v>
      </c>
      <c r="O133" s="7">
        <f t="shared" ref="O133" si="142">(E133*5+G133*4+I133*3+K133*2)/C133</f>
        <v>4.0457380457380454</v>
      </c>
      <c r="P133" s="51">
        <f t="shared" ref="P133" si="143">(E133*100+G133*64+I133*36+K133*16)/C133</f>
        <v>67.542619542619548</v>
      </c>
    </row>
    <row r="134" spans="1:16" ht="15.75" x14ac:dyDescent="0.25">
      <c r="A134" s="39" t="s">
        <v>76</v>
      </c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1"/>
      <c r="O134" s="41"/>
      <c r="P134" s="41"/>
    </row>
    <row r="135" spans="1:16" ht="15.75" x14ac:dyDescent="0.25">
      <c r="A135" s="9" t="s">
        <v>151</v>
      </c>
      <c r="B135" s="12">
        <v>3</v>
      </c>
      <c r="C135" s="45">
        <v>2</v>
      </c>
      <c r="D135" s="46">
        <f t="shared" ref="D135:D145" si="144">C135*100/B135</f>
        <v>66.666666666666671</v>
      </c>
      <c r="E135" s="47">
        <v>1</v>
      </c>
      <c r="F135" s="46">
        <f t="shared" ref="F135:F143" si="145">E135*100/C135</f>
        <v>50</v>
      </c>
      <c r="G135" s="47">
        <v>1</v>
      </c>
      <c r="H135" s="46">
        <f t="shared" ref="H135:H145" si="146">G135*100/C135</f>
        <v>50</v>
      </c>
      <c r="I135" s="47"/>
      <c r="J135" s="46"/>
      <c r="K135" s="47"/>
      <c r="L135" s="46"/>
      <c r="M135" s="48">
        <f t="shared" ref="M135:M145" si="147">(E135+G135+I135)*100/C135</f>
        <v>100</v>
      </c>
      <c r="N135" s="2">
        <f t="shared" ref="N135:N145" si="148">(E135+G135)*100/C135</f>
        <v>100</v>
      </c>
      <c r="O135" s="2">
        <f t="shared" ref="O135:O145" si="149">(E135*5+G135*4+I135*3+K135*2)/C135</f>
        <v>4.5</v>
      </c>
      <c r="P135" s="2">
        <f t="shared" ref="P135:P145" si="150">(E135*100+G135*64+I135*36+K135*16)/C135</f>
        <v>82</v>
      </c>
    </row>
    <row r="136" spans="1:16" ht="15.75" x14ac:dyDescent="0.25">
      <c r="A136" s="9" t="s">
        <v>152</v>
      </c>
      <c r="B136" s="12">
        <v>61</v>
      </c>
      <c r="C136" s="45">
        <v>56</v>
      </c>
      <c r="D136" s="46">
        <f t="shared" si="144"/>
        <v>91.803278688524586</v>
      </c>
      <c r="E136" s="47">
        <v>18</v>
      </c>
      <c r="F136" s="46">
        <f t="shared" si="145"/>
        <v>32.142857142857146</v>
      </c>
      <c r="G136" s="47">
        <v>25</v>
      </c>
      <c r="H136" s="46">
        <f t="shared" si="146"/>
        <v>44.642857142857146</v>
      </c>
      <c r="I136" s="47">
        <v>12</v>
      </c>
      <c r="J136" s="46">
        <f t="shared" ref="J136:J143" si="151">I136*100/C136</f>
        <v>21.428571428571427</v>
      </c>
      <c r="K136" s="47">
        <v>1</v>
      </c>
      <c r="L136" s="46">
        <f t="shared" ref="L136" si="152">K136*100/C136</f>
        <v>1.7857142857142858</v>
      </c>
      <c r="M136" s="48">
        <f t="shared" si="147"/>
        <v>98.214285714285708</v>
      </c>
      <c r="N136" s="2">
        <f t="shared" si="148"/>
        <v>76.785714285714292</v>
      </c>
      <c r="O136" s="2">
        <f t="shared" si="149"/>
        <v>4.0714285714285712</v>
      </c>
      <c r="P136" s="2">
        <f t="shared" si="150"/>
        <v>68.714285714285708</v>
      </c>
    </row>
    <row r="137" spans="1:16" ht="15.75" x14ac:dyDescent="0.25">
      <c r="A137" s="9" t="s">
        <v>150</v>
      </c>
      <c r="B137" s="12">
        <v>23</v>
      </c>
      <c r="C137" s="45">
        <v>22</v>
      </c>
      <c r="D137" s="46">
        <f t="shared" si="144"/>
        <v>95.652173913043484</v>
      </c>
      <c r="E137" s="47">
        <v>6</v>
      </c>
      <c r="F137" s="46">
        <f t="shared" si="145"/>
        <v>27.272727272727273</v>
      </c>
      <c r="G137" s="47">
        <v>8</v>
      </c>
      <c r="H137" s="46">
        <f t="shared" si="146"/>
        <v>36.363636363636367</v>
      </c>
      <c r="I137" s="47">
        <v>8</v>
      </c>
      <c r="J137" s="46">
        <f t="shared" si="151"/>
        <v>36.363636363636367</v>
      </c>
      <c r="K137" s="47"/>
      <c r="L137" s="46"/>
      <c r="M137" s="48">
        <f t="shared" si="147"/>
        <v>100</v>
      </c>
      <c r="N137" s="2">
        <f t="shared" si="148"/>
        <v>63.636363636363633</v>
      </c>
      <c r="O137" s="2">
        <f t="shared" si="149"/>
        <v>3.9090909090909092</v>
      </c>
      <c r="P137" s="2">
        <f t="shared" si="150"/>
        <v>63.636363636363633</v>
      </c>
    </row>
    <row r="138" spans="1:16" ht="15.75" x14ac:dyDescent="0.25">
      <c r="A138" s="9" t="s">
        <v>68</v>
      </c>
      <c r="B138" s="12">
        <v>13</v>
      </c>
      <c r="C138" s="45">
        <v>12</v>
      </c>
      <c r="D138" s="46">
        <f t="shared" si="144"/>
        <v>92.307692307692307</v>
      </c>
      <c r="E138" s="47">
        <v>4</v>
      </c>
      <c r="F138" s="46">
        <f t="shared" si="145"/>
        <v>33.333333333333336</v>
      </c>
      <c r="G138" s="47">
        <v>4</v>
      </c>
      <c r="H138" s="46">
        <f t="shared" si="146"/>
        <v>33.333333333333336</v>
      </c>
      <c r="I138" s="47">
        <v>4</v>
      </c>
      <c r="J138" s="46">
        <f t="shared" si="151"/>
        <v>33.333333333333336</v>
      </c>
      <c r="K138" s="47"/>
      <c r="L138" s="46"/>
      <c r="M138" s="48">
        <f t="shared" si="147"/>
        <v>100</v>
      </c>
      <c r="N138" s="2">
        <f t="shared" si="148"/>
        <v>66.666666666666671</v>
      </c>
      <c r="O138" s="2">
        <f t="shared" si="149"/>
        <v>4</v>
      </c>
      <c r="P138" s="2">
        <f t="shared" si="150"/>
        <v>66.666666666666671</v>
      </c>
    </row>
    <row r="139" spans="1:16" ht="31.5" x14ac:dyDescent="0.25">
      <c r="A139" s="21" t="s">
        <v>69</v>
      </c>
      <c r="B139" s="12">
        <v>7</v>
      </c>
      <c r="C139" s="45">
        <v>7</v>
      </c>
      <c r="D139" s="46">
        <f t="shared" si="144"/>
        <v>100</v>
      </c>
      <c r="E139" s="47">
        <v>3</v>
      </c>
      <c r="F139" s="46">
        <f t="shared" si="145"/>
        <v>42.857142857142854</v>
      </c>
      <c r="G139" s="47">
        <v>4</v>
      </c>
      <c r="H139" s="46">
        <f t="shared" si="146"/>
        <v>57.142857142857146</v>
      </c>
      <c r="I139" s="47"/>
      <c r="J139" s="46"/>
      <c r="K139" s="47"/>
      <c r="L139" s="46"/>
      <c r="M139" s="48">
        <f t="shared" si="147"/>
        <v>100</v>
      </c>
      <c r="N139" s="2">
        <f t="shared" si="148"/>
        <v>100</v>
      </c>
      <c r="O139" s="2">
        <f t="shared" si="149"/>
        <v>4.4285714285714288</v>
      </c>
      <c r="P139" s="2">
        <f t="shared" si="150"/>
        <v>79.428571428571431</v>
      </c>
    </row>
    <row r="140" spans="1:16" ht="31.5" x14ac:dyDescent="0.25">
      <c r="A140" s="21" t="s">
        <v>70</v>
      </c>
      <c r="B140" s="12">
        <v>9</v>
      </c>
      <c r="C140" s="45">
        <v>7</v>
      </c>
      <c r="D140" s="46">
        <f t="shared" si="144"/>
        <v>77.777777777777771</v>
      </c>
      <c r="E140" s="47"/>
      <c r="F140" s="46"/>
      <c r="G140" s="47">
        <v>6</v>
      </c>
      <c r="H140" s="46">
        <f t="shared" si="146"/>
        <v>85.714285714285708</v>
      </c>
      <c r="I140" s="47">
        <v>1</v>
      </c>
      <c r="J140" s="46">
        <f t="shared" si="151"/>
        <v>14.285714285714286</v>
      </c>
      <c r="K140" s="47"/>
      <c r="L140" s="46"/>
      <c r="M140" s="48">
        <f t="shared" si="147"/>
        <v>100</v>
      </c>
      <c r="N140" s="2">
        <f t="shared" si="148"/>
        <v>85.714285714285708</v>
      </c>
      <c r="O140" s="2">
        <f t="shared" si="149"/>
        <v>3.8571428571428572</v>
      </c>
      <c r="P140" s="2">
        <f t="shared" si="150"/>
        <v>60</v>
      </c>
    </row>
    <row r="141" spans="1:16" ht="15.75" x14ac:dyDescent="0.25">
      <c r="A141" s="9" t="s">
        <v>71</v>
      </c>
      <c r="B141" s="12">
        <v>9</v>
      </c>
      <c r="C141" s="45">
        <v>9</v>
      </c>
      <c r="D141" s="46">
        <f t="shared" si="144"/>
        <v>100</v>
      </c>
      <c r="E141" s="47">
        <v>1</v>
      </c>
      <c r="F141" s="46">
        <f t="shared" si="145"/>
        <v>11.111111111111111</v>
      </c>
      <c r="G141" s="47">
        <v>6</v>
      </c>
      <c r="H141" s="46">
        <f t="shared" si="146"/>
        <v>66.666666666666671</v>
      </c>
      <c r="I141" s="47">
        <v>2</v>
      </c>
      <c r="J141" s="46">
        <f t="shared" si="151"/>
        <v>22.222222222222221</v>
      </c>
      <c r="K141" s="47"/>
      <c r="L141" s="46"/>
      <c r="M141" s="48">
        <f t="shared" si="147"/>
        <v>100</v>
      </c>
      <c r="N141" s="2">
        <f t="shared" si="148"/>
        <v>77.777777777777771</v>
      </c>
      <c r="O141" s="2">
        <f t="shared" si="149"/>
        <v>3.8888888888888888</v>
      </c>
      <c r="P141" s="2">
        <f t="shared" si="150"/>
        <v>61.777777777777779</v>
      </c>
    </row>
    <row r="142" spans="1:16" ht="15.75" x14ac:dyDescent="0.25">
      <c r="A142" s="9" t="s">
        <v>72</v>
      </c>
      <c r="B142" s="12">
        <v>6</v>
      </c>
      <c r="C142" s="45">
        <v>6</v>
      </c>
      <c r="D142" s="46">
        <f t="shared" si="144"/>
        <v>100</v>
      </c>
      <c r="E142" s="47">
        <v>1</v>
      </c>
      <c r="F142" s="46">
        <f t="shared" si="145"/>
        <v>16.666666666666668</v>
      </c>
      <c r="G142" s="47">
        <v>4</v>
      </c>
      <c r="H142" s="46">
        <f t="shared" si="146"/>
        <v>66.666666666666671</v>
      </c>
      <c r="I142" s="47">
        <v>1</v>
      </c>
      <c r="J142" s="46">
        <f t="shared" si="151"/>
        <v>16.666666666666668</v>
      </c>
      <c r="K142" s="47"/>
      <c r="L142" s="46"/>
      <c r="M142" s="48">
        <f t="shared" si="147"/>
        <v>100</v>
      </c>
      <c r="N142" s="2">
        <f t="shared" si="148"/>
        <v>83.333333333333329</v>
      </c>
      <c r="O142" s="2">
        <f t="shared" si="149"/>
        <v>4</v>
      </c>
      <c r="P142" s="2">
        <f t="shared" si="150"/>
        <v>65.333333333333329</v>
      </c>
    </row>
    <row r="143" spans="1:16" ht="15.75" x14ac:dyDescent="0.25">
      <c r="A143" s="9" t="s">
        <v>73</v>
      </c>
      <c r="B143" s="12">
        <v>12</v>
      </c>
      <c r="C143" s="45">
        <v>10</v>
      </c>
      <c r="D143" s="46">
        <f t="shared" si="144"/>
        <v>83.333333333333329</v>
      </c>
      <c r="E143" s="47">
        <v>2</v>
      </c>
      <c r="F143" s="46">
        <f t="shared" si="145"/>
        <v>20</v>
      </c>
      <c r="G143" s="47">
        <v>8</v>
      </c>
      <c r="H143" s="46">
        <f t="shared" si="146"/>
        <v>80</v>
      </c>
      <c r="I143" s="47">
        <v>0</v>
      </c>
      <c r="J143" s="46">
        <f t="shared" si="151"/>
        <v>0</v>
      </c>
      <c r="K143" s="47"/>
      <c r="L143" s="46"/>
      <c r="M143" s="48">
        <f t="shared" si="147"/>
        <v>100</v>
      </c>
      <c r="N143" s="2">
        <f t="shared" si="148"/>
        <v>100</v>
      </c>
      <c r="O143" s="2">
        <f t="shared" si="149"/>
        <v>4.2</v>
      </c>
      <c r="P143" s="2">
        <f t="shared" si="150"/>
        <v>71.2</v>
      </c>
    </row>
    <row r="144" spans="1:16" ht="31.5" x14ac:dyDescent="0.25">
      <c r="A144" s="21" t="s">
        <v>74</v>
      </c>
      <c r="B144" s="12">
        <v>2</v>
      </c>
      <c r="C144" s="45">
        <v>2</v>
      </c>
      <c r="D144" s="46">
        <f t="shared" si="144"/>
        <v>100</v>
      </c>
      <c r="E144" s="47"/>
      <c r="F144" s="46"/>
      <c r="G144" s="47">
        <v>2</v>
      </c>
      <c r="H144" s="46">
        <f t="shared" si="146"/>
        <v>100</v>
      </c>
      <c r="I144" s="47"/>
      <c r="J144" s="46"/>
      <c r="K144" s="47"/>
      <c r="L144" s="46"/>
      <c r="M144" s="48">
        <f t="shared" si="147"/>
        <v>100</v>
      </c>
      <c r="N144" s="2">
        <f t="shared" si="148"/>
        <v>100</v>
      </c>
      <c r="O144" s="2">
        <f t="shared" si="149"/>
        <v>4</v>
      </c>
      <c r="P144" s="2">
        <f t="shared" si="150"/>
        <v>64</v>
      </c>
    </row>
    <row r="145" spans="1:16" ht="16.5" thickBot="1" x14ac:dyDescent="0.3">
      <c r="A145" s="11" t="s">
        <v>75</v>
      </c>
      <c r="B145" s="12">
        <v>3</v>
      </c>
      <c r="C145" s="45">
        <v>3</v>
      </c>
      <c r="D145" s="46">
        <f t="shared" si="144"/>
        <v>100</v>
      </c>
      <c r="E145" s="47"/>
      <c r="F145" s="46"/>
      <c r="G145" s="47">
        <v>3</v>
      </c>
      <c r="H145" s="46">
        <f t="shared" si="146"/>
        <v>100</v>
      </c>
      <c r="I145" s="47"/>
      <c r="J145" s="46"/>
      <c r="K145" s="47"/>
      <c r="L145" s="46"/>
      <c r="M145" s="48">
        <f t="shared" si="147"/>
        <v>100</v>
      </c>
      <c r="N145" s="2">
        <f t="shared" si="148"/>
        <v>100</v>
      </c>
      <c r="O145" s="2">
        <f t="shared" si="149"/>
        <v>4</v>
      </c>
      <c r="P145" s="2">
        <f t="shared" si="150"/>
        <v>64</v>
      </c>
    </row>
    <row r="146" spans="1:16" ht="16.5" thickBot="1" x14ac:dyDescent="0.3">
      <c r="A146" s="13" t="s">
        <v>9</v>
      </c>
      <c r="B146" s="14">
        <v>148</v>
      </c>
      <c r="C146" s="52">
        <v>136</v>
      </c>
      <c r="D146" s="49">
        <f t="shared" ref="D146" si="153">C146*100/B146</f>
        <v>91.891891891891888</v>
      </c>
      <c r="E146" s="14">
        <v>36</v>
      </c>
      <c r="F146" s="50">
        <f t="shared" ref="F146" si="154">E146*100/C146</f>
        <v>26.470588235294116</v>
      </c>
      <c r="G146" s="14">
        <v>71</v>
      </c>
      <c r="H146" s="50">
        <f t="shared" ref="H146" si="155">G146*100/C146</f>
        <v>52.205882352941174</v>
      </c>
      <c r="I146" s="14">
        <v>28</v>
      </c>
      <c r="J146" s="50">
        <f t="shared" ref="J146" si="156">I146*100/C146</f>
        <v>20.588235294117649</v>
      </c>
      <c r="K146" s="14">
        <v>1</v>
      </c>
      <c r="L146" s="50">
        <f t="shared" ref="L146" si="157">K146*100/C146</f>
        <v>0.73529411764705888</v>
      </c>
      <c r="M146" s="49">
        <f t="shared" ref="M146" si="158">(E146+G146+I146)*100/C146</f>
        <v>99.264705882352942</v>
      </c>
      <c r="N146" s="7">
        <f t="shared" ref="N146" si="159">(E146+G146)*100/C146</f>
        <v>78.67647058823529</v>
      </c>
      <c r="O146" s="7">
        <f t="shared" ref="O146" si="160">(E146*5+G146*4+I146*3+K146*2)/C146</f>
        <v>4.0441176470588234</v>
      </c>
      <c r="P146" s="51">
        <f t="shared" ref="P146" si="161">(E146*100+G146*64+I146*36+K146*16)/C146</f>
        <v>67.411764705882348</v>
      </c>
    </row>
    <row r="147" spans="1:16" ht="15.75" x14ac:dyDescent="0.25">
      <c r="A147" s="19" t="s">
        <v>77</v>
      </c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8"/>
      <c r="O147" s="8"/>
      <c r="P147" s="8"/>
    </row>
    <row r="148" spans="1:16" ht="31.5" x14ac:dyDescent="0.25">
      <c r="A148" s="21" t="s">
        <v>78</v>
      </c>
      <c r="B148" s="10">
        <v>25</v>
      </c>
      <c r="C148" s="45">
        <v>21</v>
      </c>
      <c r="D148" s="46">
        <f t="shared" ref="D148:D149" si="162">C148*100/B148</f>
        <v>84</v>
      </c>
      <c r="E148" s="47">
        <v>1</v>
      </c>
      <c r="F148" s="46">
        <f t="shared" ref="F148:F149" si="163">E148*100/C148</f>
        <v>4.7619047619047619</v>
      </c>
      <c r="G148" s="47">
        <v>7</v>
      </c>
      <c r="H148" s="46">
        <f t="shared" ref="H148:H149" si="164">G148*100/C148</f>
        <v>33.333333333333336</v>
      </c>
      <c r="I148" s="47">
        <v>13</v>
      </c>
      <c r="J148" s="46">
        <f t="shared" ref="J148:J149" si="165">I148*100/C148</f>
        <v>61.904761904761905</v>
      </c>
      <c r="K148" s="47"/>
      <c r="L148" s="46"/>
      <c r="M148" s="48">
        <f t="shared" ref="M148:M149" si="166">(E148+G148+I148)*100/C148</f>
        <v>100</v>
      </c>
      <c r="N148" s="2">
        <f t="shared" ref="N148:N149" si="167">(E148+G148)*100/C148</f>
        <v>38.095238095238095</v>
      </c>
      <c r="O148" s="2">
        <f t="shared" ref="O148:O149" si="168">(E148*5+G148*4+I148*3+K148*2)/C148</f>
        <v>3.4285714285714284</v>
      </c>
      <c r="P148" s="2">
        <f t="shared" ref="P148:P149" si="169">(E148*100+G148*64+I148*36+K148*16)/C148</f>
        <v>48.38095238095238</v>
      </c>
    </row>
    <row r="149" spans="1:16" ht="31.5" x14ac:dyDescent="0.25">
      <c r="A149" s="21" t="s">
        <v>79</v>
      </c>
      <c r="B149" s="12">
        <v>43</v>
      </c>
      <c r="C149" s="45">
        <v>31</v>
      </c>
      <c r="D149" s="46">
        <f t="shared" si="162"/>
        <v>72.093023255813947</v>
      </c>
      <c r="E149" s="47">
        <v>12</v>
      </c>
      <c r="F149" s="46">
        <f t="shared" si="163"/>
        <v>38.70967741935484</v>
      </c>
      <c r="G149" s="47">
        <v>17</v>
      </c>
      <c r="H149" s="46">
        <f t="shared" si="164"/>
        <v>54.838709677419352</v>
      </c>
      <c r="I149" s="47">
        <v>2</v>
      </c>
      <c r="J149" s="46">
        <f t="shared" si="165"/>
        <v>6.4516129032258061</v>
      </c>
      <c r="K149" s="47"/>
      <c r="L149" s="46"/>
      <c r="M149" s="48">
        <f t="shared" si="166"/>
        <v>100</v>
      </c>
      <c r="N149" s="2">
        <f t="shared" si="167"/>
        <v>93.548387096774192</v>
      </c>
      <c r="O149" s="2">
        <f t="shared" si="168"/>
        <v>4.32258064516129</v>
      </c>
      <c r="P149" s="2">
        <f t="shared" si="169"/>
        <v>76.129032258064512</v>
      </c>
    </row>
    <row r="150" spans="1:16" ht="47.25" x14ac:dyDescent="0.25">
      <c r="A150" s="21" t="s">
        <v>82</v>
      </c>
      <c r="B150" s="12">
        <v>11</v>
      </c>
      <c r="C150" s="45">
        <v>10</v>
      </c>
      <c r="D150" s="46">
        <f t="shared" ref="D150:D155" si="170">C150*100/B150</f>
        <v>90.909090909090907</v>
      </c>
      <c r="E150" s="47">
        <v>1</v>
      </c>
      <c r="F150" s="46">
        <f t="shared" ref="F150:F155" si="171">E150*100/C150</f>
        <v>10</v>
      </c>
      <c r="G150" s="47">
        <v>8</v>
      </c>
      <c r="H150" s="46">
        <f t="shared" ref="H150:H155" si="172">G150*100/C150</f>
        <v>80</v>
      </c>
      <c r="I150" s="47">
        <v>1</v>
      </c>
      <c r="J150" s="46">
        <f t="shared" ref="J150:J155" si="173">I150*100/C150</f>
        <v>10</v>
      </c>
      <c r="K150" s="47"/>
      <c r="L150" s="46"/>
      <c r="M150" s="48">
        <f t="shared" ref="M150:M155" si="174">(E150+G150+I150)*100/C150</f>
        <v>100</v>
      </c>
      <c r="N150" s="2">
        <f t="shared" ref="N150:N155" si="175">(E150+G150)*100/C150</f>
        <v>90</v>
      </c>
      <c r="O150" s="2">
        <f t="shared" ref="O150:O155" si="176">(E150*5+G150*4+I150*3+K150*2)/C150</f>
        <v>4</v>
      </c>
      <c r="P150" s="2">
        <f t="shared" ref="P150:P155" si="177">(E150*100+G150*64+I150*36+K150*16)/C150</f>
        <v>64.8</v>
      </c>
    </row>
    <row r="151" spans="1:16" ht="31.5" x14ac:dyDescent="0.25">
      <c r="A151" s="22" t="s">
        <v>80</v>
      </c>
      <c r="B151" s="12">
        <v>10</v>
      </c>
      <c r="C151" s="45">
        <v>10</v>
      </c>
      <c r="D151" s="46">
        <f t="shared" si="170"/>
        <v>100</v>
      </c>
      <c r="E151" s="47">
        <v>3</v>
      </c>
      <c r="F151" s="46">
        <f t="shared" si="171"/>
        <v>30</v>
      </c>
      <c r="G151" s="47">
        <v>4</v>
      </c>
      <c r="H151" s="46">
        <f t="shared" si="172"/>
        <v>40</v>
      </c>
      <c r="I151" s="47">
        <v>3</v>
      </c>
      <c r="J151" s="46">
        <f t="shared" si="173"/>
        <v>30</v>
      </c>
      <c r="K151" s="47"/>
      <c r="L151" s="46"/>
      <c r="M151" s="48">
        <f t="shared" si="174"/>
        <v>100</v>
      </c>
      <c r="N151" s="2">
        <f t="shared" si="175"/>
        <v>70</v>
      </c>
      <c r="O151" s="2">
        <f t="shared" si="176"/>
        <v>4</v>
      </c>
      <c r="P151" s="2">
        <f t="shared" si="177"/>
        <v>66.400000000000006</v>
      </c>
    </row>
    <row r="152" spans="1:16" ht="31.5" x14ac:dyDescent="0.25">
      <c r="A152" s="22" t="s">
        <v>81</v>
      </c>
      <c r="B152" s="12">
        <v>5</v>
      </c>
      <c r="C152" s="45">
        <v>5</v>
      </c>
      <c r="D152" s="46">
        <f t="shared" si="170"/>
        <v>100</v>
      </c>
      <c r="E152" s="47"/>
      <c r="F152" s="46"/>
      <c r="G152" s="47">
        <v>4</v>
      </c>
      <c r="H152" s="46">
        <f t="shared" si="172"/>
        <v>80</v>
      </c>
      <c r="I152" s="47">
        <v>1</v>
      </c>
      <c r="J152" s="46">
        <f t="shared" si="173"/>
        <v>20</v>
      </c>
      <c r="K152" s="47"/>
      <c r="L152" s="46"/>
      <c r="M152" s="48">
        <f t="shared" si="174"/>
        <v>100</v>
      </c>
      <c r="N152" s="2">
        <f t="shared" si="175"/>
        <v>80</v>
      </c>
      <c r="O152" s="2">
        <f t="shared" si="176"/>
        <v>3.8</v>
      </c>
      <c r="P152" s="2">
        <f t="shared" si="177"/>
        <v>58.4</v>
      </c>
    </row>
    <row r="153" spans="1:16" ht="47.25" x14ac:dyDescent="0.25">
      <c r="A153" s="22" t="s">
        <v>83</v>
      </c>
      <c r="B153" s="12">
        <v>12</v>
      </c>
      <c r="C153" s="45">
        <v>12</v>
      </c>
      <c r="D153" s="46">
        <f t="shared" si="170"/>
        <v>100</v>
      </c>
      <c r="E153" s="47"/>
      <c r="F153" s="46"/>
      <c r="G153" s="47">
        <v>9</v>
      </c>
      <c r="H153" s="46">
        <f t="shared" si="172"/>
        <v>75</v>
      </c>
      <c r="I153" s="47">
        <v>3</v>
      </c>
      <c r="J153" s="46">
        <f t="shared" si="173"/>
        <v>25</v>
      </c>
      <c r="K153" s="47"/>
      <c r="L153" s="46"/>
      <c r="M153" s="48">
        <f t="shared" si="174"/>
        <v>100</v>
      </c>
      <c r="N153" s="2">
        <f t="shared" si="175"/>
        <v>75</v>
      </c>
      <c r="O153" s="2">
        <f t="shared" si="176"/>
        <v>3.75</v>
      </c>
      <c r="P153" s="2">
        <f t="shared" si="177"/>
        <v>57</v>
      </c>
    </row>
    <row r="154" spans="1:16" ht="15.75" x14ac:dyDescent="0.25">
      <c r="A154" s="23" t="s">
        <v>153</v>
      </c>
      <c r="B154" s="12">
        <v>16</v>
      </c>
      <c r="C154" s="45">
        <v>13</v>
      </c>
      <c r="D154" s="46">
        <f t="shared" si="170"/>
        <v>81.25</v>
      </c>
      <c r="E154" s="47">
        <v>2</v>
      </c>
      <c r="F154" s="46">
        <f t="shared" ref="F154" si="178">E154*100/C154</f>
        <v>15.384615384615385</v>
      </c>
      <c r="G154" s="47">
        <v>4</v>
      </c>
      <c r="H154" s="46">
        <f t="shared" ref="H154" si="179">G154*100/C154</f>
        <v>30.76923076923077</v>
      </c>
      <c r="I154" s="47">
        <v>7</v>
      </c>
      <c r="J154" s="46">
        <f t="shared" ref="J154" si="180">I154*100/C154</f>
        <v>53.846153846153847</v>
      </c>
      <c r="K154" s="47"/>
      <c r="L154" s="46"/>
      <c r="M154" s="48">
        <f t="shared" ref="M154" si="181">(E154+G154+I154)*100/C154</f>
        <v>100</v>
      </c>
      <c r="N154" s="2">
        <f t="shared" ref="N154" si="182">(E154+G154)*100/C154</f>
        <v>46.153846153846153</v>
      </c>
      <c r="O154" s="2">
        <f t="shared" ref="O154" si="183">(E154*5+G154*4+I154*3+K154*2)/C154</f>
        <v>3.6153846153846154</v>
      </c>
      <c r="P154" s="2">
        <f t="shared" ref="P154" si="184">(E154*100+G154*64+I154*36+K154*16)/C154</f>
        <v>54.46153846153846</v>
      </c>
    </row>
    <row r="155" spans="1:16" ht="32.25" thickBot="1" x14ac:dyDescent="0.3">
      <c r="A155" s="23" t="s">
        <v>84</v>
      </c>
      <c r="B155" s="12">
        <v>20</v>
      </c>
      <c r="C155" s="45">
        <v>15</v>
      </c>
      <c r="D155" s="46">
        <f t="shared" si="170"/>
        <v>75</v>
      </c>
      <c r="E155" s="47">
        <v>3</v>
      </c>
      <c r="F155" s="46">
        <f t="shared" si="171"/>
        <v>20</v>
      </c>
      <c r="G155" s="47">
        <v>4</v>
      </c>
      <c r="H155" s="46">
        <f t="shared" si="172"/>
        <v>26.666666666666668</v>
      </c>
      <c r="I155" s="47">
        <v>6</v>
      </c>
      <c r="J155" s="46">
        <f t="shared" si="173"/>
        <v>40</v>
      </c>
      <c r="K155" s="47">
        <v>2</v>
      </c>
      <c r="L155" s="46">
        <f t="shared" ref="L155:L157" si="185">K155*100/C155</f>
        <v>13.333333333333334</v>
      </c>
      <c r="M155" s="48">
        <f t="shared" si="174"/>
        <v>86.666666666666671</v>
      </c>
      <c r="N155" s="2">
        <f t="shared" si="175"/>
        <v>46.666666666666664</v>
      </c>
      <c r="O155" s="2">
        <f t="shared" si="176"/>
        <v>3.5333333333333332</v>
      </c>
      <c r="P155" s="2">
        <f t="shared" si="177"/>
        <v>53.6</v>
      </c>
    </row>
    <row r="156" spans="1:16" ht="16.5" thickBot="1" x14ac:dyDescent="0.3">
      <c r="A156" s="6" t="s">
        <v>9</v>
      </c>
      <c r="B156" s="14">
        <v>142</v>
      </c>
      <c r="C156" s="52">
        <f>SUM(C148:C155)</f>
        <v>117</v>
      </c>
      <c r="D156" s="49">
        <f t="shared" ref="D156:D157" si="186">C156*100/B156</f>
        <v>82.394366197183103</v>
      </c>
      <c r="E156" s="14">
        <v>22</v>
      </c>
      <c r="F156" s="50">
        <f t="shared" ref="F156:F157" si="187">E156*100/C156</f>
        <v>18.803418803418804</v>
      </c>
      <c r="G156" s="14">
        <v>57</v>
      </c>
      <c r="H156" s="50">
        <f t="shared" ref="H156:H157" si="188">G156*100/C156</f>
        <v>48.717948717948715</v>
      </c>
      <c r="I156" s="14">
        <v>36</v>
      </c>
      <c r="J156" s="50">
        <f t="shared" ref="J156:J157" si="189">I156*100/C156</f>
        <v>30.76923076923077</v>
      </c>
      <c r="K156" s="14">
        <v>2</v>
      </c>
      <c r="L156" s="50">
        <f t="shared" si="185"/>
        <v>1.7094017094017093</v>
      </c>
      <c r="M156" s="49">
        <f t="shared" ref="M156:M157" si="190">(E156+G156+I156)*100/C156</f>
        <v>98.290598290598297</v>
      </c>
      <c r="N156" s="7">
        <f t="shared" ref="N156:N157" si="191">(E156+G156)*100/C156</f>
        <v>67.521367521367523</v>
      </c>
      <c r="O156" s="7">
        <f t="shared" ref="O156:O157" si="192">(E156*5+G156*4+I156*3+K156*2)/C156</f>
        <v>3.8461538461538463</v>
      </c>
      <c r="P156" s="51">
        <f t="shared" ref="P156:P157" si="193">(E156*100+G156*64+I156*36+K156*16)/C156</f>
        <v>61.333333333333336</v>
      </c>
    </row>
    <row r="157" spans="1:16" ht="16.5" thickBot="1" x14ac:dyDescent="0.3">
      <c r="A157" s="44" t="s">
        <v>138</v>
      </c>
      <c r="B157" s="14">
        <v>4108</v>
      </c>
      <c r="C157" s="14">
        <v>3565</v>
      </c>
      <c r="D157" s="49">
        <f t="shared" si="186"/>
        <v>86.781888997078866</v>
      </c>
      <c r="E157" s="14">
        <v>796</v>
      </c>
      <c r="F157" s="50">
        <f t="shared" si="187"/>
        <v>22.328190743338009</v>
      </c>
      <c r="G157" s="14">
        <v>1686</v>
      </c>
      <c r="H157" s="50">
        <f t="shared" si="188"/>
        <v>47.293127629733519</v>
      </c>
      <c r="I157" s="14">
        <v>1049</v>
      </c>
      <c r="J157" s="50">
        <f t="shared" si="189"/>
        <v>29.424964936886397</v>
      </c>
      <c r="K157" s="14">
        <v>34</v>
      </c>
      <c r="L157" s="50">
        <f t="shared" si="185"/>
        <v>0.95371669004207571</v>
      </c>
      <c r="M157" s="49">
        <f t="shared" si="190"/>
        <v>99.046283309957929</v>
      </c>
      <c r="N157" s="7">
        <f t="shared" si="191"/>
        <v>69.621318373071531</v>
      </c>
      <c r="O157" s="7">
        <f t="shared" si="192"/>
        <v>3.9099579242636748</v>
      </c>
      <c r="P157" s="51">
        <f t="shared" si="193"/>
        <v>63.341374474053296</v>
      </c>
    </row>
    <row r="159" spans="1:16" ht="15.75" x14ac:dyDescent="0.25">
      <c r="B159" s="43"/>
    </row>
  </sheetData>
  <mergeCells count="14">
    <mergeCell ref="A2:P2"/>
    <mergeCell ref="A3:M3"/>
    <mergeCell ref="O4:O7"/>
    <mergeCell ref="P4:P7"/>
    <mergeCell ref="E6:F6"/>
    <mergeCell ref="G6:H6"/>
    <mergeCell ref="I6:J6"/>
    <mergeCell ref="K6:L6"/>
    <mergeCell ref="A4:A7"/>
    <mergeCell ref="B4:B7"/>
    <mergeCell ref="C4:D6"/>
    <mergeCell ref="E4:L5"/>
    <mergeCell ref="M4:M7"/>
    <mergeCell ref="N4:N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общие итоги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Наталья Викторовна</dc:creator>
  <cp:lastModifiedBy>Симашкевич Людмила Петровна</cp:lastModifiedBy>
  <dcterms:created xsi:type="dcterms:W3CDTF">2015-06-05T18:19:34Z</dcterms:created>
  <dcterms:modified xsi:type="dcterms:W3CDTF">2026-05-26T05:07:50Z</dcterms:modified>
</cp:coreProperties>
</file>