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Симашкевич\Desktop\"/>
    </mc:Choice>
  </mc:AlternateContent>
  <bookViews>
    <workbookView xWindow="0" yWindow="0" windowWidth="18195" windowHeight="9135"/>
  </bookViews>
  <sheets>
    <sheet name="Результаты ДПР" sheetId="1" r:id="rId1"/>
  </sheets>
  <calcPr calcId="162913"/>
</workbook>
</file>

<file path=xl/calcChain.xml><?xml version="1.0" encoding="utf-8"?>
<calcChain xmlns="http://schemas.openxmlformats.org/spreadsheetml/2006/main">
  <c r="L157" i="1" l="1"/>
  <c r="J157" i="1"/>
  <c r="H157" i="1"/>
  <c r="F157" i="1"/>
  <c r="C157" i="1"/>
  <c r="R156" i="1"/>
  <c r="I156" i="1"/>
  <c r="G156" i="1"/>
  <c r="D156" i="1"/>
  <c r="D155" i="1"/>
  <c r="Q155" i="1" s="1"/>
  <c r="D154" i="1"/>
  <c r="D153" i="1"/>
  <c r="Q153" i="1" s="1"/>
  <c r="O152" i="1"/>
  <c r="N152" i="1"/>
  <c r="D152" i="1"/>
  <c r="D151" i="1"/>
  <c r="O151" i="1" s="1"/>
  <c r="D150" i="1"/>
  <c r="M150" i="1" s="1"/>
  <c r="D149" i="1"/>
  <c r="L147" i="1"/>
  <c r="J147" i="1"/>
  <c r="H147" i="1"/>
  <c r="F147" i="1"/>
  <c r="C147" i="1"/>
  <c r="D146" i="1"/>
  <c r="P146" i="1" s="1"/>
  <c r="D145" i="1"/>
  <c r="R145" i="1" s="1"/>
  <c r="D144" i="1"/>
  <c r="D143" i="1"/>
  <c r="P143" i="1" s="1"/>
  <c r="D142" i="1"/>
  <c r="R142" i="1" s="1"/>
  <c r="D141" i="1"/>
  <c r="Q141" i="1" s="1"/>
  <c r="D140" i="1"/>
  <c r="P140" i="1" s="1"/>
  <c r="D139" i="1"/>
  <c r="D138" i="1"/>
  <c r="P138" i="1" s="1"/>
  <c r="D137" i="1"/>
  <c r="D136" i="1"/>
  <c r="M136" i="1" s="1"/>
  <c r="D135" i="1"/>
  <c r="D134" i="1"/>
  <c r="R134" i="1" s="1"/>
  <c r="D133" i="1"/>
  <c r="R133" i="1" s="1"/>
  <c r="D132" i="1"/>
  <c r="P132" i="1" s="1"/>
  <c r="D131" i="1"/>
  <c r="R131" i="1" s="1"/>
  <c r="L129" i="1"/>
  <c r="J129" i="1"/>
  <c r="H129" i="1"/>
  <c r="F129" i="1"/>
  <c r="C129" i="1"/>
  <c r="D128" i="1"/>
  <c r="G128" i="1" s="1"/>
  <c r="D127" i="1"/>
  <c r="Q127" i="1" s="1"/>
  <c r="D126" i="1"/>
  <c r="M126" i="1" s="1"/>
  <c r="D125" i="1"/>
  <c r="P125" i="1" s="1"/>
  <c r="D124" i="1"/>
  <c r="Q124" i="1" s="1"/>
  <c r="D123" i="1"/>
  <c r="D122" i="1"/>
  <c r="D121" i="1"/>
  <c r="D120" i="1"/>
  <c r="Q120" i="1" s="1"/>
  <c r="D119" i="1"/>
  <c r="Q119" i="1" s="1"/>
  <c r="K118" i="1"/>
  <c r="D118" i="1"/>
  <c r="P118" i="1" s="1"/>
  <c r="D117" i="1"/>
  <c r="P117" i="1" s="1"/>
  <c r="D116" i="1"/>
  <c r="Q116" i="1" s="1"/>
  <c r="D115" i="1"/>
  <c r="Q115" i="1" s="1"/>
  <c r="D114" i="1"/>
  <c r="R114" i="1" s="1"/>
  <c r="D113" i="1"/>
  <c r="Q113" i="1" s="1"/>
  <c r="D112" i="1"/>
  <c r="Q112" i="1" s="1"/>
  <c r="D111" i="1"/>
  <c r="Q111" i="1" s="1"/>
  <c r="D110" i="1"/>
  <c r="D109" i="1"/>
  <c r="P109" i="1" s="1"/>
  <c r="D108" i="1"/>
  <c r="I108" i="1" s="1"/>
  <c r="D107" i="1"/>
  <c r="Q107" i="1" s="1"/>
  <c r="D106" i="1"/>
  <c r="R106" i="1" s="1"/>
  <c r="D105" i="1"/>
  <c r="P105" i="1" s="1"/>
  <c r="D104" i="1"/>
  <c r="Q104" i="1" s="1"/>
  <c r="D103" i="1"/>
  <c r="P103" i="1" s="1"/>
  <c r="L101" i="1"/>
  <c r="J101" i="1"/>
  <c r="H101" i="1"/>
  <c r="F101" i="1"/>
  <c r="C101" i="1"/>
  <c r="D100" i="1"/>
  <c r="I100" i="1" s="1"/>
  <c r="D99" i="1"/>
  <c r="K99" i="1" s="1"/>
  <c r="D98" i="1"/>
  <c r="O98" i="1" s="1"/>
  <c r="D97" i="1"/>
  <c r="O97" i="1" s="1"/>
  <c r="D96" i="1"/>
  <c r="Q96" i="1" s="1"/>
  <c r="D95" i="1"/>
  <c r="P95" i="1" s="1"/>
  <c r="D94" i="1"/>
  <c r="M94" i="1" s="1"/>
  <c r="D93" i="1"/>
  <c r="N93" i="1" s="1"/>
  <c r="D92" i="1"/>
  <c r="O92" i="1" s="1"/>
  <c r="D91" i="1"/>
  <c r="K91" i="1" s="1"/>
  <c r="D90" i="1"/>
  <c r="D89" i="1"/>
  <c r="D88" i="1"/>
  <c r="M88" i="1" s="1"/>
  <c r="D87" i="1"/>
  <c r="P87" i="1" s="1"/>
  <c r="D86" i="1"/>
  <c r="P86" i="1" s="1"/>
  <c r="D85" i="1"/>
  <c r="D84" i="1"/>
  <c r="N84" i="1" s="1"/>
  <c r="D83" i="1"/>
  <c r="D82" i="1"/>
  <c r="O82" i="1" s="1"/>
  <c r="D81" i="1"/>
  <c r="O81" i="1" s="1"/>
  <c r="D80" i="1"/>
  <c r="R80" i="1" s="1"/>
  <c r="D79" i="1"/>
  <c r="P79" i="1" s="1"/>
  <c r="D78" i="1"/>
  <c r="R78" i="1" s="1"/>
  <c r="D77" i="1"/>
  <c r="I77" i="1" s="1"/>
  <c r="D76" i="1"/>
  <c r="D75" i="1"/>
  <c r="O75" i="1" s="1"/>
  <c r="L73" i="1"/>
  <c r="J73" i="1"/>
  <c r="H73" i="1"/>
  <c r="F73" i="1"/>
  <c r="C73" i="1"/>
  <c r="D72" i="1"/>
  <c r="N72" i="1" s="1"/>
  <c r="D71" i="1"/>
  <c r="N71" i="1" s="1"/>
  <c r="D70" i="1"/>
  <c r="D69" i="1"/>
  <c r="D68" i="1"/>
  <c r="E68" i="1" s="1"/>
  <c r="D67" i="1"/>
  <c r="M67" i="1" s="1"/>
  <c r="D66" i="1"/>
  <c r="P66" i="1" s="1"/>
  <c r="D65" i="1"/>
  <c r="R65" i="1" s="1"/>
  <c r="D64" i="1"/>
  <c r="R64" i="1" s="1"/>
  <c r="D63" i="1"/>
  <c r="R63" i="1" s="1"/>
  <c r="D62" i="1"/>
  <c r="K62" i="1" s="1"/>
  <c r="D61" i="1"/>
  <c r="K61" i="1" s="1"/>
  <c r="L59" i="1"/>
  <c r="J59" i="1"/>
  <c r="H59" i="1"/>
  <c r="F59" i="1"/>
  <c r="C59" i="1"/>
  <c r="D58" i="1"/>
  <c r="N58" i="1" s="1"/>
  <c r="D57" i="1"/>
  <c r="I57" i="1" s="1"/>
  <c r="D56" i="1"/>
  <c r="K56" i="1" s="1"/>
  <c r="G55" i="1"/>
  <c r="D55" i="1"/>
  <c r="O55" i="1" s="1"/>
  <c r="D54" i="1"/>
  <c r="K54" i="1" s="1"/>
  <c r="D53" i="1"/>
  <c r="M53" i="1" s="1"/>
  <c r="D52" i="1"/>
  <c r="P52" i="1" s="1"/>
  <c r="D51" i="1"/>
  <c r="I51" i="1" s="1"/>
  <c r="D50" i="1"/>
  <c r="N50" i="1" s="1"/>
  <c r="D49" i="1"/>
  <c r="O49" i="1" s="1"/>
  <c r="D48" i="1"/>
  <c r="K48" i="1" s="1"/>
  <c r="D47" i="1"/>
  <c r="O47" i="1" s="1"/>
  <c r="D46" i="1"/>
  <c r="L44" i="1"/>
  <c r="J44" i="1"/>
  <c r="H44" i="1"/>
  <c r="F44" i="1"/>
  <c r="C44" i="1"/>
  <c r="D43" i="1"/>
  <c r="K43" i="1" s="1"/>
  <c r="D42" i="1"/>
  <c r="N42" i="1" s="1"/>
  <c r="L40" i="1"/>
  <c r="J40" i="1"/>
  <c r="H40" i="1"/>
  <c r="F40" i="1"/>
  <c r="C40" i="1"/>
  <c r="D39" i="1"/>
  <c r="P39" i="1" s="1"/>
  <c r="D38" i="1"/>
  <c r="O38" i="1" s="1"/>
  <c r="D37" i="1"/>
  <c r="P37" i="1" s="1"/>
  <c r="D36" i="1"/>
  <c r="I36" i="1" s="1"/>
  <c r="D35" i="1"/>
  <c r="E35" i="1" s="1"/>
  <c r="D34" i="1"/>
  <c r="Q34" i="1" s="1"/>
  <c r="D33" i="1"/>
  <c r="P33" i="1" s="1"/>
  <c r="D32" i="1"/>
  <c r="R32" i="1" s="1"/>
  <c r="D31" i="1"/>
  <c r="P31" i="1" s="1"/>
  <c r="D30" i="1"/>
  <c r="Q30" i="1" s="1"/>
  <c r="D29" i="1"/>
  <c r="P29" i="1" s="1"/>
  <c r="D28" i="1"/>
  <c r="I28" i="1" s="1"/>
  <c r="D27" i="1"/>
  <c r="R27" i="1" s="1"/>
  <c r="D26" i="1"/>
  <c r="Q26" i="1" s="1"/>
  <c r="L24" i="1"/>
  <c r="J24" i="1"/>
  <c r="H24" i="1"/>
  <c r="F24" i="1"/>
  <c r="C24" i="1"/>
  <c r="D23" i="1"/>
  <c r="I23" i="1" s="1"/>
  <c r="D22" i="1"/>
  <c r="E22" i="1" s="1"/>
  <c r="D21" i="1"/>
  <c r="Q21" i="1" s="1"/>
  <c r="D20" i="1"/>
  <c r="P20" i="1" s="1"/>
  <c r="D19" i="1"/>
  <c r="R19" i="1" s="1"/>
  <c r="D18" i="1"/>
  <c r="P18" i="1" s="1"/>
  <c r="D17" i="1"/>
  <c r="Q17" i="1" s="1"/>
  <c r="D16" i="1"/>
  <c r="P16" i="1" s="1"/>
  <c r="D15" i="1"/>
  <c r="I15" i="1" s="1"/>
  <c r="D14" i="1"/>
  <c r="R14" i="1" s="1"/>
  <c r="D13" i="1"/>
  <c r="P13" i="1" s="1"/>
  <c r="D12" i="1"/>
  <c r="M12" i="1" s="1"/>
  <c r="D11" i="1"/>
  <c r="D10" i="1"/>
  <c r="P10" i="1" s="1"/>
  <c r="D9" i="1"/>
  <c r="K9" i="1" s="1"/>
  <c r="D8" i="1"/>
  <c r="P8" i="1" s="1"/>
  <c r="L158" i="1" l="1"/>
  <c r="O142" i="1"/>
  <c r="K64" i="1"/>
  <c r="K153" i="1"/>
  <c r="P156" i="1"/>
  <c r="N155" i="1"/>
  <c r="E155" i="1"/>
  <c r="O155" i="1"/>
  <c r="I155" i="1"/>
  <c r="R155" i="1"/>
  <c r="F158" i="1"/>
  <c r="M155" i="1"/>
  <c r="E154" i="1"/>
  <c r="O153" i="1"/>
  <c r="I153" i="1"/>
  <c r="P153" i="1"/>
  <c r="M153" i="1"/>
  <c r="E153" i="1"/>
  <c r="N153" i="1"/>
  <c r="K152" i="1"/>
  <c r="G151" i="1"/>
  <c r="N151" i="1"/>
  <c r="I151" i="1"/>
  <c r="P151" i="1"/>
  <c r="K151" i="1"/>
  <c r="Q151" i="1"/>
  <c r="E151" i="1"/>
  <c r="M151" i="1"/>
  <c r="R151" i="1"/>
  <c r="K150" i="1"/>
  <c r="R150" i="1"/>
  <c r="O149" i="1"/>
  <c r="P149" i="1"/>
  <c r="I143" i="1"/>
  <c r="I142" i="1"/>
  <c r="G138" i="1"/>
  <c r="R138" i="1"/>
  <c r="K131" i="1"/>
  <c r="I138" i="1"/>
  <c r="E142" i="1"/>
  <c r="G143" i="1"/>
  <c r="N138" i="1"/>
  <c r="E138" i="1"/>
  <c r="O138" i="1"/>
  <c r="P133" i="1"/>
  <c r="K132" i="1"/>
  <c r="Q133" i="1"/>
  <c r="Q142" i="1"/>
  <c r="K143" i="1"/>
  <c r="Q132" i="1"/>
  <c r="M138" i="1"/>
  <c r="I131" i="1"/>
  <c r="I132" i="1"/>
  <c r="O132" i="1"/>
  <c r="M134" i="1"/>
  <c r="O136" i="1"/>
  <c r="K140" i="1"/>
  <c r="Q140" i="1"/>
  <c r="K146" i="1"/>
  <c r="Q146" i="1"/>
  <c r="N134" i="1"/>
  <c r="M140" i="1"/>
  <c r="E146" i="1"/>
  <c r="M146" i="1"/>
  <c r="R146" i="1"/>
  <c r="M132" i="1"/>
  <c r="E134" i="1"/>
  <c r="O134" i="1"/>
  <c r="E136" i="1"/>
  <c r="K138" i="1"/>
  <c r="Q138" i="1"/>
  <c r="E140" i="1"/>
  <c r="N140" i="1"/>
  <c r="M142" i="1"/>
  <c r="N143" i="1"/>
  <c r="K145" i="1"/>
  <c r="G146" i="1"/>
  <c r="N146" i="1"/>
  <c r="E132" i="1"/>
  <c r="N132" i="1"/>
  <c r="I134" i="1"/>
  <c r="Q134" i="1"/>
  <c r="I140" i="1"/>
  <c r="O140" i="1"/>
  <c r="N142" i="1"/>
  <c r="R143" i="1"/>
  <c r="M145" i="1"/>
  <c r="I146" i="1"/>
  <c r="O146" i="1"/>
  <c r="G106" i="1"/>
  <c r="K119" i="1"/>
  <c r="Q118" i="1"/>
  <c r="E127" i="1"/>
  <c r="N108" i="1"/>
  <c r="I118" i="1"/>
  <c r="Q105" i="1"/>
  <c r="G108" i="1"/>
  <c r="P108" i="1"/>
  <c r="E105" i="1"/>
  <c r="M107" i="1"/>
  <c r="K108" i="1"/>
  <c r="P116" i="1"/>
  <c r="I125" i="1"/>
  <c r="R125" i="1"/>
  <c r="E128" i="1"/>
  <c r="G105" i="1"/>
  <c r="P128" i="1"/>
  <c r="M125" i="1"/>
  <c r="O105" i="1"/>
  <c r="O106" i="1"/>
  <c r="E108" i="1"/>
  <c r="O108" i="1"/>
  <c r="K116" i="1"/>
  <c r="E125" i="1"/>
  <c r="N125" i="1"/>
  <c r="I126" i="1"/>
  <c r="P127" i="1"/>
  <c r="O116" i="1"/>
  <c r="G125" i="1"/>
  <c r="O125" i="1"/>
  <c r="R126" i="1"/>
  <c r="K109" i="1"/>
  <c r="Q109" i="1"/>
  <c r="E103" i="1"/>
  <c r="N103" i="1"/>
  <c r="N104" i="1"/>
  <c r="P106" i="1"/>
  <c r="O107" i="1"/>
  <c r="E109" i="1"/>
  <c r="M109" i="1"/>
  <c r="R109" i="1"/>
  <c r="P115" i="1"/>
  <c r="E117" i="1"/>
  <c r="M117" i="1"/>
  <c r="R117" i="1"/>
  <c r="N119" i="1"/>
  <c r="E120" i="1"/>
  <c r="N120" i="1"/>
  <c r="K126" i="1"/>
  <c r="Q128" i="1"/>
  <c r="M103" i="1"/>
  <c r="I103" i="1"/>
  <c r="O103" i="1"/>
  <c r="P107" i="1"/>
  <c r="G109" i="1"/>
  <c r="N109" i="1"/>
  <c r="P114" i="1"/>
  <c r="G117" i="1"/>
  <c r="N117" i="1"/>
  <c r="N118" i="1"/>
  <c r="E119" i="1"/>
  <c r="O119" i="1"/>
  <c r="G120" i="1"/>
  <c r="P120" i="1"/>
  <c r="E126" i="1"/>
  <c r="N126" i="1"/>
  <c r="R128" i="1"/>
  <c r="K103" i="1"/>
  <c r="N106" i="1"/>
  <c r="E107" i="1"/>
  <c r="M108" i="1"/>
  <c r="R108" i="1"/>
  <c r="I109" i="1"/>
  <c r="O109" i="1"/>
  <c r="I117" i="1"/>
  <c r="O117" i="1"/>
  <c r="G118" i="1"/>
  <c r="I119" i="1"/>
  <c r="P119" i="1"/>
  <c r="K120" i="1"/>
  <c r="K125" i="1"/>
  <c r="Q125" i="1"/>
  <c r="G126" i="1"/>
  <c r="O126" i="1"/>
  <c r="M127" i="1"/>
  <c r="K117" i="1"/>
  <c r="Q117" i="1"/>
  <c r="M120" i="1"/>
  <c r="K97" i="1"/>
  <c r="P99" i="1"/>
  <c r="G91" i="1"/>
  <c r="O78" i="1"/>
  <c r="I84" i="1"/>
  <c r="E87" i="1"/>
  <c r="G88" i="1"/>
  <c r="I98" i="1"/>
  <c r="N100" i="1"/>
  <c r="I87" i="1"/>
  <c r="K88" i="1"/>
  <c r="P93" i="1"/>
  <c r="N79" i="1"/>
  <c r="R87" i="1"/>
  <c r="O88" i="1"/>
  <c r="N75" i="1"/>
  <c r="Q86" i="1"/>
  <c r="M78" i="1"/>
  <c r="G82" i="1"/>
  <c r="N87" i="1"/>
  <c r="I93" i="1"/>
  <c r="G95" i="1"/>
  <c r="E75" i="1"/>
  <c r="P81" i="1"/>
  <c r="O86" i="1"/>
  <c r="G87" i="1"/>
  <c r="I75" i="1"/>
  <c r="M87" i="1"/>
  <c r="R91" i="1"/>
  <c r="E94" i="1"/>
  <c r="N95" i="1"/>
  <c r="P97" i="1"/>
  <c r="M98" i="1"/>
  <c r="Q94" i="1"/>
  <c r="P98" i="1"/>
  <c r="P75" i="1"/>
  <c r="G79" i="1"/>
  <c r="K81" i="1"/>
  <c r="R82" i="1"/>
  <c r="O84" i="1"/>
  <c r="O87" i="1"/>
  <c r="K92" i="1"/>
  <c r="E98" i="1"/>
  <c r="N92" i="1"/>
  <c r="N80" i="1"/>
  <c r="M75" i="1"/>
  <c r="R75" i="1"/>
  <c r="Q78" i="1"/>
  <c r="I79" i="1"/>
  <c r="O79" i="1"/>
  <c r="E80" i="1"/>
  <c r="Q81" i="1"/>
  <c r="M82" i="1"/>
  <c r="K84" i="1"/>
  <c r="P84" i="1"/>
  <c r="N88" i="1"/>
  <c r="N91" i="1"/>
  <c r="P92" i="1"/>
  <c r="K93" i="1"/>
  <c r="R94" i="1"/>
  <c r="I95" i="1"/>
  <c r="O95" i="1"/>
  <c r="M97" i="1"/>
  <c r="K98" i="1"/>
  <c r="R98" i="1"/>
  <c r="O100" i="1"/>
  <c r="K79" i="1"/>
  <c r="Q79" i="1"/>
  <c r="G80" i="1"/>
  <c r="N82" i="1"/>
  <c r="M84" i="1"/>
  <c r="O91" i="1"/>
  <c r="M93" i="1"/>
  <c r="K95" i="1"/>
  <c r="Q95" i="1"/>
  <c r="N97" i="1"/>
  <c r="G100" i="1"/>
  <c r="P100" i="1"/>
  <c r="G75" i="1"/>
  <c r="N78" i="1"/>
  <c r="E79" i="1"/>
  <c r="M79" i="1"/>
  <c r="R79" i="1"/>
  <c r="K80" i="1"/>
  <c r="E82" i="1"/>
  <c r="P82" i="1"/>
  <c r="G84" i="1"/>
  <c r="K87" i="1"/>
  <c r="Q87" i="1"/>
  <c r="I88" i="1"/>
  <c r="P88" i="1"/>
  <c r="E91" i="1"/>
  <c r="P91" i="1"/>
  <c r="M92" i="1"/>
  <c r="G93" i="1"/>
  <c r="O93" i="1"/>
  <c r="E95" i="1"/>
  <c r="M95" i="1"/>
  <c r="R95" i="1"/>
  <c r="I97" i="1"/>
  <c r="G98" i="1"/>
  <c r="N98" i="1"/>
  <c r="I99" i="1"/>
  <c r="Q42" i="1"/>
  <c r="E42" i="1"/>
  <c r="I42" i="1"/>
  <c r="M42" i="1"/>
  <c r="K42" i="1"/>
  <c r="R42" i="1"/>
  <c r="G42" i="1"/>
  <c r="O42" i="1"/>
  <c r="O30" i="1"/>
  <c r="G29" i="1"/>
  <c r="G31" i="1"/>
  <c r="R28" i="1"/>
  <c r="G27" i="1"/>
  <c r="K28" i="1"/>
  <c r="I37" i="1"/>
  <c r="K26" i="1"/>
  <c r="O27" i="1"/>
  <c r="M28" i="1"/>
  <c r="O31" i="1"/>
  <c r="O33" i="1"/>
  <c r="M36" i="1"/>
  <c r="M37" i="1"/>
  <c r="E27" i="1"/>
  <c r="G28" i="1"/>
  <c r="P32" i="1"/>
  <c r="E37" i="1"/>
  <c r="M31" i="1"/>
  <c r="R36" i="1"/>
  <c r="G26" i="1"/>
  <c r="N30" i="1"/>
  <c r="E31" i="1"/>
  <c r="N31" i="1"/>
  <c r="G32" i="1"/>
  <c r="G36" i="1"/>
  <c r="Q37" i="1"/>
  <c r="O28" i="1"/>
  <c r="O29" i="1"/>
  <c r="P30" i="1"/>
  <c r="I31" i="1"/>
  <c r="R31" i="1"/>
  <c r="G35" i="1"/>
  <c r="O36" i="1"/>
  <c r="M26" i="1"/>
  <c r="I29" i="1"/>
  <c r="Q29" i="1"/>
  <c r="G34" i="1"/>
  <c r="R34" i="1"/>
  <c r="N36" i="1"/>
  <c r="K37" i="1"/>
  <c r="R37" i="1"/>
  <c r="P38" i="1"/>
  <c r="I39" i="1"/>
  <c r="O39" i="1"/>
  <c r="K29" i="1"/>
  <c r="R29" i="1"/>
  <c r="I34" i="1"/>
  <c r="K39" i="1"/>
  <c r="Q39" i="1"/>
  <c r="R26" i="1"/>
  <c r="I26" i="1"/>
  <c r="N28" i="1"/>
  <c r="E29" i="1"/>
  <c r="M29" i="1"/>
  <c r="K31" i="1"/>
  <c r="Q31" i="1"/>
  <c r="I32" i="1"/>
  <c r="K34" i="1"/>
  <c r="K36" i="1"/>
  <c r="P36" i="1"/>
  <c r="G37" i="1"/>
  <c r="O37" i="1"/>
  <c r="N38" i="1"/>
  <c r="E39" i="1"/>
  <c r="M39" i="1"/>
  <c r="R39" i="1"/>
  <c r="M34" i="1"/>
  <c r="G39" i="1"/>
  <c r="N39" i="1"/>
  <c r="O17" i="1"/>
  <c r="N10" i="1"/>
  <c r="I13" i="1"/>
  <c r="P19" i="1"/>
  <c r="O20" i="1"/>
  <c r="M23" i="1"/>
  <c r="G15" i="1"/>
  <c r="G16" i="1"/>
  <c r="E9" i="1"/>
  <c r="G14" i="1"/>
  <c r="M15" i="1"/>
  <c r="O16" i="1"/>
  <c r="G18" i="1"/>
  <c r="O14" i="1"/>
  <c r="R15" i="1"/>
  <c r="O18" i="1"/>
  <c r="O8" i="1"/>
  <c r="M18" i="1"/>
  <c r="G10" i="1"/>
  <c r="M14" i="1"/>
  <c r="K15" i="1"/>
  <c r="N17" i="1"/>
  <c r="E18" i="1"/>
  <c r="N18" i="1"/>
  <c r="G19" i="1"/>
  <c r="G23" i="1"/>
  <c r="G8" i="1"/>
  <c r="O15" i="1"/>
  <c r="P17" i="1"/>
  <c r="I18" i="1"/>
  <c r="R18" i="1"/>
  <c r="G22" i="1"/>
  <c r="O23" i="1"/>
  <c r="I8" i="1"/>
  <c r="Q8" i="1"/>
  <c r="I10" i="1"/>
  <c r="O10" i="1"/>
  <c r="K13" i="1"/>
  <c r="I16" i="1"/>
  <c r="Q16" i="1"/>
  <c r="G21" i="1"/>
  <c r="R21" i="1"/>
  <c r="N23" i="1"/>
  <c r="K10" i="1"/>
  <c r="Q10" i="1"/>
  <c r="R16" i="1"/>
  <c r="K8" i="1"/>
  <c r="R8" i="1"/>
  <c r="R13" i="1"/>
  <c r="K16" i="1"/>
  <c r="I21" i="1"/>
  <c r="E8" i="1"/>
  <c r="M8" i="1"/>
  <c r="E10" i="1"/>
  <c r="M10" i="1"/>
  <c r="R10" i="1"/>
  <c r="G13" i="1"/>
  <c r="N15" i="1"/>
  <c r="E16" i="1"/>
  <c r="M16" i="1"/>
  <c r="K18" i="1"/>
  <c r="Q18" i="1"/>
  <c r="I19" i="1"/>
  <c r="K21" i="1"/>
  <c r="K23" i="1"/>
  <c r="R23" i="1"/>
  <c r="M21" i="1"/>
  <c r="M66" i="1"/>
  <c r="N62" i="1"/>
  <c r="R66" i="1"/>
  <c r="I64" i="1"/>
  <c r="I68" i="1"/>
  <c r="N63" i="1"/>
  <c r="P67" i="1"/>
  <c r="G61" i="1"/>
  <c r="I61" i="1"/>
  <c r="N61" i="1"/>
  <c r="G72" i="1"/>
  <c r="O72" i="1"/>
  <c r="N65" i="1"/>
  <c r="E67" i="1"/>
  <c r="G63" i="1"/>
  <c r="O65" i="1"/>
  <c r="I67" i="1"/>
  <c r="P65" i="1"/>
  <c r="K67" i="1"/>
  <c r="N67" i="1"/>
  <c r="I71" i="1"/>
  <c r="M61" i="1"/>
  <c r="G64" i="1"/>
  <c r="E66" i="1"/>
  <c r="O67" i="1"/>
  <c r="O71" i="1"/>
  <c r="O62" i="1"/>
  <c r="N66" i="1"/>
  <c r="P71" i="1"/>
  <c r="P72" i="1"/>
  <c r="P62" i="1"/>
  <c r="O66" i="1"/>
  <c r="R72" i="1"/>
  <c r="Q66" i="1"/>
  <c r="E72" i="1"/>
  <c r="G62" i="1"/>
  <c r="I63" i="1"/>
  <c r="P64" i="1"/>
  <c r="G66" i="1"/>
  <c r="R67" i="1"/>
  <c r="K71" i="1"/>
  <c r="I72" i="1"/>
  <c r="I62" i="1"/>
  <c r="K63" i="1"/>
  <c r="I66" i="1"/>
  <c r="M71" i="1"/>
  <c r="K72" i="1"/>
  <c r="M62" i="1"/>
  <c r="M63" i="1"/>
  <c r="G65" i="1"/>
  <c r="K66" i="1"/>
  <c r="G67" i="1"/>
  <c r="M72" i="1"/>
  <c r="G52" i="1"/>
  <c r="N52" i="1"/>
  <c r="M58" i="1"/>
  <c r="G49" i="1"/>
  <c r="R50" i="1"/>
  <c r="I50" i="1"/>
  <c r="I49" i="1"/>
  <c r="K49" i="1"/>
  <c r="E55" i="1"/>
  <c r="M49" i="1"/>
  <c r="N49" i="1"/>
  <c r="I52" i="1"/>
  <c r="P49" i="1"/>
  <c r="K52" i="1"/>
  <c r="G48" i="1"/>
  <c r="I48" i="1"/>
  <c r="I53" i="1"/>
  <c r="R55" i="1"/>
  <c r="M48" i="1"/>
  <c r="K53" i="1"/>
  <c r="N48" i="1"/>
  <c r="N53" i="1"/>
  <c r="G53" i="1"/>
  <c r="O48" i="1"/>
  <c r="M57" i="1"/>
  <c r="G50" i="1"/>
  <c r="M52" i="1"/>
  <c r="E54" i="1"/>
  <c r="N57" i="1"/>
  <c r="K57" i="1"/>
  <c r="K58" i="1"/>
  <c r="D59" i="1"/>
  <c r="O57" i="1"/>
  <c r="E51" i="1"/>
  <c r="P48" i="1"/>
  <c r="R51" i="1"/>
  <c r="O52" i="1"/>
  <c r="P57" i="1"/>
  <c r="Q52" i="1"/>
  <c r="R48" i="1"/>
  <c r="E48" i="1"/>
  <c r="E50" i="1"/>
  <c r="E52" i="1"/>
  <c r="R52" i="1"/>
  <c r="I54" i="1"/>
  <c r="G57" i="1"/>
  <c r="G58" i="1"/>
  <c r="I58" i="1"/>
  <c r="O11" i="1"/>
  <c r="M11" i="1"/>
  <c r="K11" i="1"/>
  <c r="M9" i="1"/>
  <c r="I9" i="1"/>
  <c r="R9" i="1"/>
  <c r="G9" i="1"/>
  <c r="R11" i="1"/>
  <c r="N22" i="1"/>
  <c r="M22" i="1"/>
  <c r="K22" i="1"/>
  <c r="I22" i="1"/>
  <c r="N35" i="1"/>
  <c r="M35" i="1"/>
  <c r="K35" i="1"/>
  <c r="R35" i="1"/>
  <c r="I35" i="1"/>
  <c r="E11" i="1"/>
  <c r="N9" i="1"/>
  <c r="G11" i="1"/>
  <c r="M13" i="1"/>
  <c r="P14" i="1"/>
  <c r="Q19" i="1"/>
  <c r="O22" i="1"/>
  <c r="P27" i="1"/>
  <c r="Q32" i="1"/>
  <c r="O35" i="1"/>
  <c r="K12" i="1"/>
  <c r="R12" i="1"/>
  <c r="G12" i="1"/>
  <c r="E12" i="1"/>
  <c r="Q12" i="1"/>
  <c r="O9" i="1"/>
  <c r="I11" i="1"/>
  <c r="N12" i="1"/>
  <c r="Q14" i="1"/>
  <c r="P22" i="1"/>
  <c r="Q27" i="1"/>
  <c r="P35" i="1"/>
  <c r="P9" i="1"/>
  <c r="N11" i="1"/>
  <c r="O12" i="1"/>
  <c r="K20" i="1"/>
  <c r="I20" i="1"/>
  <c r="R20" i="1"/>
  <c r="G20" i="1"/>
  <c r="Q20" i="1"/>
  <c r="E20" i="1"/>
  <c r="Q22" i="1"/>
  <c r="K33" i="1"/>
  <c r="I33" i="1"/>
  <c r="R33" i="1"/>
  <c r="G33" i="1"/>
  <c r="Q33" i="1"/>
  <c r="E33" i="1"/>
  <c r="Q35" i="1"/>
  <c r="I12" i="1"/>
  <c r="Q9" i="1"/>
  <c r="P11" i="1"/>
  <c r="P12" i="1"/>
  <c r="N14" i="1"/>
  <c r="K14" i="1"/>
  <c r="I14" i="1"/>
  <c r="M17" i="1"/>
  <c r="K17" i="1"/>
  <c r="I17" i="1"/>
  <c r="R17" i="1"/>
  <c r="G17" i="1"/>
  <c r="O19" i="1"/>
  <c r="N19" i="1"/>
  <c r="M19" i="1"/>
  <c r="K19" i="1"/>
  <c r="M20" i="1"/>
  <c r="R22" i="1"/>
  <c r="M30" i="1"/>
  <c r="K30" i="1"/>
  <c r="I30" i="1"/>
  <c r="R30" i="1"/>
  <c r="G30" i="1"/>
  <c r="O32" i="1"/>
  <c r="N32" i="1"/>
  <c r="M32" i="1"/>
  <c r="K32" i="1"/>
  <c r="M33" i="1"/>
  <c r="Q11" i="1"/>
  <c r="Q13" i="1"/>
  <c r="E13" i="1"/>
  <c r="O13" i="1"/>
  <c r="N13" i="1"/>
  <c r="E14" i="1"/>
  <c r="E17" i="1"/>
  <c r="E19" i="1"/>
  <c r="N20" i="1"/>
  <c r="D24" i="1"/>
  <c r="N27" i="1"/>
  <c r="M27" i="1"/>
  <c r="K27" i="1"/>
  <c r="I27" i="1"/>
  <c r="D40" i="1"/>
  <c r="E30" i="1"/>
  <c r="E32" i="1"/>
  <c r="N33" i="1"/>
  <c r="M38" i="1"/>
  <c r="K38" i="1"/>
  <c r="I38" i="1"/>
  <c r="R38" i="1"/>
  <c r="G38" i="1"/>
  <c r="Q38" i="1"/>
  <c r="E38" i="1"/>
  <c r="O43" i="1"/>
  <c r="O46" i="1"/>
  <c r="M47" i="1"/>
  <c r="Q50" i="1"/>
  <c r="O51" i="1"/>
  <c r="R54" i="1"/>
  <c r="G54" i="1"/>
  <c r="Q54" i="1"/>
  <c r="P55" i="1"/>
  <c r="N56" i="1"/>
  <c r="O69" i="1"/>
  <c r="M69" i="1"/>
  <c r="K69" i="1"/>
  <c r="K70" i="1"/>
  <c r="I70" i="1"/>
  <c r="G70" i="1"/>
  <c r="P70" i="1"/>
  <c r="D73" i="1"/>
  <c r="N77" i="1"/>
  <c r="M77" i="1"/>
  <c r="K77" i="1"/>
  <c r="R77" i="1"/>
  <c r="E77" i="1"/>
  <c r="N85" i="1"/>
  <c r="P85" i="1"/>
  <c r="O85" i="1"/>
  <c r="M85" i="1"/>
  <c r="I85" i="1"/>
  <c r="O90" i="1"/>
  <c r="N90" i="1"/>
  <c r="M90" i="1"/>
  <c r="K90" i="1"/>
  <c r="G90" i="1"/>
  <c r="R90" i="1"/>
  <c r="E90" i="1"/>
  <c r="P43" i="1"/>
  <c r="P46" i="1"/>
  <c r="N47" i="1"/>
  <c r="P51" i="1"/>
  <c r="Q55" i="1"/>
  <c r="O56" i="1"/>
  <c r="R68" i="1"/>
  <c r="G68" i="1"/>
  <c r="O68" i="1"/>
  <c r="N68" i="1"/>
  <c r="E69" i="1"/>
  <c r="E70" i="1"/>
  <c r="G77" i="1"/>
  <c r="E85" i="1"/>
  <c r="I90" i="1"/>
  <c r="Q43" i="1"/>
  <c r="R46" i="1"/>
  <c r="G46" i="1"/>
  <c r="Q46" i="1"/>
  <c r="P47" i="1"/>
  <c r="Q51" i="1"/>
  <c r="P56" i="1"/>
  <c r="G69" i="1"/>
  <c r="M70" i="1"/>
  <c r="Q76" i="1"/>
  <c r="E76" i="1"/>
  <c r="O76" i="1"/>
  <c r="N76" i="1"/>
  <c r="I76" i="1"/>
  <c r="G85" i="1"/>
  <c r="P90" i="1"/>
  <c r="Q47" i="1"/>
  <c r="Q56" i="1"/>
  <c r="I69" i="1"/>
  <c r="N70" i="1"/>
  <c r="G76" i="1"/>
  <c r="O77" i="1"/>
  <c r="K83" i="1"/>
  <c r="G83" i="1"/>
  <c r="R83" i="1"/>
  <c r="E83" i="1"/>
  <c r="Q83" i="1"/>
  <c r="O83" i="1"/>
  <c r="K85" i="1"/>
  <c r="Q90" i="1"/>
  <c r="R43" i="1"/>
  <c r="P23" i="1"/>
  <c r="N34" i="1"/>
  <c r="G43" i="1"/>
  <c r="I46" i="1"/>
  <c r="E47" i="1"/>
  <c r="R47" i="1"/>
  <c r="K50" i="1"/>
  <c r="G51" i="1"/>
  <c r="O53" i="1"/>
  <c r="M54" i="1"/>
  <c r="I55" i="1"/>
  <c r="E56" i="1"/>
  <c r="R56" i="1"/>
  <c r="O58" i="1"/>
  <c r="O61" i="1"/>
  <c r="Q64" i="1"/>
  <c r="Q65" i="1"/>
  <c r="K68" i="1"/>
  <c r="N69" i="1"/>
  <c r="O70" i="1"/>
  <c r="K76" i="1"/>
  <c r="P77" i="1"/>
  <c r="Q80" i="1"/>
  <c r="I83" i="1"/>
  <c r="Q85" i="1"/>
  <c r="R89" i="1"/>
  <c r="G89" i="1"/>
  <c r="P89" i="1"/>
  <c r="O89" i="1"/>
  <c r="N89" i="1"/>
  <c r="K89" i="1"/>
  <c r="I89" i="1"/>
  <c r="E43" i="1"/>
  <c r="E46" i="1"/>
  <c r="P15" i="1"/>
  <c r="N21" i="1"/>
  <c r="H158" i="1"/>
  <c r="N26" i="1"/>
  <c r="P28" i="1"/>
  <c r="N8" i="1"/>
  <c r="E15" i="1"/>
  <c r="Q15" i="1"/>
  <c r="N16" i="1"/>
  <c r="O21" i="1"/>
  <c r="E23" i="1"/>
  <c r="Q23" i="1"/>
  <c r="O26" i="1"/>
  <c r="E28" i="1"/>
  <c r="Q28" i="1"/>
  <c r="N29" i="1"/>
  <c r="O34" i="1"/>
  <c r="E36" i="1"/>
  <c r="Q36" i="1"/>
  <c r="N37" i="1"/>
  <c r="I43" i="1"/>
  <c r="K46" i="1"/>
  <c r="G47" i="1"/>
  <c r="Q48" i="1"/>
  <c r="M50" i="1"/>
  <c r="K51" i="1"/>
  <c r="P53" i="1"/>
  <c r="N54" i="1"/>
  <c r="K55" i="1"/>
  <c r="G56" i="1"/>
  <c r="Q57" i="1"/>
  <c r="E57" i="1"/>
  <c r="R57" i="1"/>
  <c r="P58" i="1"/>
  <c r="P61" i="1"/>
  <c r="M68" i="1"/>
  <c r="P69" i="1"/>
  <c r="Q70" i="1"/>
  <c r="M76" i="1"/>
  <c r="Q77" i="1"/>
  <c r="M83" i="1"/>
  <c r="R85" i="1"/>
  <c r="E89" i="1"/>
  <c r="J158" i="1"/>
  <c r="P26" i="1"/>
  <c r="M43" i="1"/>
  <c r="M46" i="1"/>
  <c r="I47" i="1"/>
  <c r="O50" i="1"/>
  <c r="M51" i="1"/>
  <c r="Q53" i="1"/>
  <c r="O54" i="1"/>
  <c r="M55" i="1"/>
  <c r="I56" i="1"/>
  <c r="Q58" i="1"/>
  <c r="Q61" i="1"/>
  <c r="N64" i="1"/>
  <c r="O64" i="1"/>
  <c r="M64" i="1"/>
  <c r="I65" i="1"/>
  <c r="M65" i="1"/>
  <c r="K65" i="1"/>
  <c r="P68" i="1"/>
  <c r="Q69" i="1"/>
  <c r="R70" i="1"/>
  <c r="P76" i="1"/>
  <c r="I78" i="1"/>
  <c r="K78" i="1"/>
  <c r="G78" i="1"/>
  <c r="P78" i="1"/>
  <c r="R81" i="1"/>
  <c r="G81" i="1"/>
  <c r="N81" i="1"/>
  <c r="M81" i="1"/>
  <c r="E81" i="1"/>
  <c r="N83" i="1"/>
  <c r="I86" i="1"/>
  <c r="N86" i="1"/>
  <c r="M86" i="1"/>
  <c r="K86" i="1"/>
  <c r="R86" i="1"/>
  <c r="E86" i="1"/>
  <c r="M89" i="1"/>
  <c r="M96" i="1"/>
  <c r="I96" i="1"/>
  <c r="G96" i="1"/>
  <c r="R96" i="1"/>
  <c r="E96" i="1"/>
  <c r="P96" i="1"/>
  <c r="O96" i="1"/>
  <c r="N96" i="1"/>
  <c r="P21" i="1"/>
  <c r="P34" i="1"/>
  <c r="E21" i="1"/>
  <c r="C158" i="1"/>
  <c r="E26" i="1"/>
  <c r="E34" i="1"/>
  <c r="D44" i="1"/>
  <c r="E44" i="1" s="1"/>
  <c r="P42" i="1"/>
  <c r="N43" i="1"/>
  <c r="N46" i="1"/>
  <c r="K47" i="1"/>
  <c r="Q49" i="1"/>
  <c r="E49" i="1"/>
  <c r="R49" i="1"/>
  <c r="P50" i="1"/>
  <c r="N51" i="1"/>
  <c r="E53" i="1"/>
  <c r="R53" i="1"/>
  <c r="P54" i="1"/>
  <c r="N55" i="1"/>
  <c r="M56" i="1"/>
  <c r="E58" i="1"/>
  <c r="R58" i="1"/>
  <c r="E61" i="1"/>
  <c r="R61" i="1"/>
  <c r="Q63" i="1"/>
  <c r="E63" i="1"/>
  <c r="P63" i="1"/>
  <c r="O63" i="1"/>
  <c r="E64" i="1"/>
  <c r="E65" i="1"/>
  <c r="Q68" i="1"/>
  <c r="R69" i="1"/>
  <c r="E73" i="1"/>
  <c r="R76" i="1"/>
  <c r="E78" i="1"/>
  <c r="M80" i="1"/>
  <c r="P80" i="1"/>
  <c r="O80" i="1"/>
  <c r="I80" i="1"/>
  <c r="I81" i="1"/>
  <c r="P83" i="1"/>
  <c r="G86" i="1"/>
  <c r="Q89" i="1"/>
  <c r="I94" i="1"/>
  <c r="P94" i="1"/>
  <c r="O94" i="1"/>
  <c r="N94" i="1"/>
  <c r="K94" i="1"/>
  <c r="G94" i="1"/>
  <c r="K96" i="1"/>
  <c r="M110" i="1"/>
  <c r="K110" i="1"/>
  <c r="R110" i="1"/>
  <c r="K121" i="1"/>
  <c r="R121" i="1"/>
  <c r="E121" i="1"/>
  <c r="Q122" i="1"/>
  <c r="E122" i="1"/>
  <c r="P122" i="1"/>
  <c r="N123" i="1"/>
  <c r="O123" i="1"/>
  <c r="R123" i="1"/>
  <c r="Q99" i="1"/>
  <c r="E110" i="1"/>
  <c r="R111" i="1"/>
  <c r="G111" i="1"/>
  <c r="I111" i="1"/>
  <c r="O112" i="1"/>
  <c r="R112" i="1"/>
  <c r="E112" i="1"/>
  <c r="K113" i="1"/>
  <c r="P113" i="1"/>
  <c r="R113" i="1"/>
  <c r="G121" i="1"/>
  <c r="G122" i="1"/>
  <c r="E123" i="1"/>
  <c r="I124" i="1"/>
  <c r="M124" i="1"/>
  <c r="R124" i="1"/>
  <c r="I139" i="1"/>
  <c r="Q139" i="1"/>
  <c r="E139" i="1"/>
  <c r="M139" i="1"/>
  <c r="R139" i="1"/>
  <c r="P139" i="1"/>
  <c r="K139" i="1"/>
  <c r="E99" i="1"/>
  <c r="R99" i="1"/>
  <c r="O104" i="1"/>
  <c r="P104" i="1"/>
  <c r="R104" i="1"/>
  <c r="G110" i="1"/>
  <c r="E111" i="1"/>
  <c r="G112" i="1"/>
  <c r="E113" i="1"/>
  <c r="Q114" i="1"/>
  <c r="E114" i="1"/>
  <c r="N114" i="1"/>
  <c r="N115" i="1"/>
  <c r="K115" i="1"/>
  <c r="R115" i="1"/>
  <c r="I121" i="1"/>
  <c r="I122" i="1"/>
  <c r="G123" i="1"/>
  <c r="E124" i="1"/>
  <c r="P131" i="1"/>
  <c r="O135" i="1"/>
  <c r="M135" i="1"/>
  <c r="Q135" i="1"/>
  <c r="E135" i="1"/>
  <c r="P135" i="1"/>
  <c r="N135" i="1"/>
  <c r="G135" i="1"/>
  <c r="Q137" i="1"/>
  <c r="E137" i="1"/>
  <c r="O137" i="1"/>
  <c r="I137" i="1"/>
  <c r="R137" i="1"/>
  <c r="M137" i="1"/>
  <c r="G139" i="1"/>
  <c r="Q82" i="1"/>
  <c r="Q91" i="1"/>
  <c r="G99" i="1"/>
  <c r="Q100" i="1"/>
  <c r="E100" i="1"/>
  <c r="R100" i="1"/>
  <c r="E104" i="1"/>
  <c r="K105" i="1"/>
  <c r="N105" i="1"/>
  <c r="R105" i="1"/>
  <c r="I110" i="1"/>
  <c r="K111" i="1"/>
  <c r="I112" i="1"/>
  <c r="G113" i="1"/>
  <c r="G114" i="1"/>
  <c r="E115" i="1"/>
  <c r="I116" i="1"/>
  <c r="G116" i="1"/>
  <c r="R116" i="1"/>
  <c r="M121" i="1"/>
  <c r="K122" i="1"/>
  <c r="I123" i="1"/>
  <c r="G124" i="1"/>
  <c r="O128" i="1"/>
  <c r="M128" i="1"/>
  <c r="K128" i="1"/>
  <c r="Q131" i="1"/>
  <c r="I135" i="1"/>
  <c r="G137" i="1"/>
  <c r="N139" i="1"/>
  <c r="G104" i="1"/>
  <c r="Q106" i="1"/>
  <c r="E106" i="1"/>
  <c r="K106" i="1"/>
  <c r="N107" i="1"/>
  <c r="G107" i="1"/>
  <c r="R107" i="1"/>
  <c r="N110" i="1"/>
  <c r="M111" i="1"/>
  <c r="K112" i="1"/>
  <c r="I113" i="1"/>
  <c r="I114" i="1"/>
  <c r="G115" i="1"/>
  <c r="E116" i="1"/>
  <c r="N121" i="1"/>
  <c r="M122" i="1"/>
  <c r="K123" i="1"/>
  <c r="K124" i="1"/>
  <c r="R127" i="1"/>
  <c r="G127" i="1"/>
  <c r="O127" i="1"/>
  <c r="N127" i="1"/>
  <c r="D129" i="1"/>
  <c r="K135" i="1"/>
  <c r="K137" i="1"/>
  <c r="O139" i="1"/>
  <c r="Q92" i="1"/>
  <c r="E92" i="1"/>
  <c r="R92" i="1"/>
  <c r="M99" i="1"/>
  <c r="I104" i="1"/>
  <c r="O110" i="1"/>
  <c r="N111" i="1"/>
  <c r="M112" i="1"/>
  <c r="M113" i="1"/>
  <c r="K114" i="1"/>
  <c r="I115" i="1"/>
  <c r="O121" i="1"/>
  <c r="N122" i="1"/>
  <c r="M123" i="1"/>
  <c r="N124" i="1"/>
  <c r="D147" i="1"/>
  <c r="E147" i="1" s="1"/>
  <c r="M131" i="1"/>
  <c r="O131" i="1"/>
  <c r="N131" i="1"/>
  <c r="M133" i="1"/>
  <c r="I133" i="1"/>
  <c r="O133" i="1"/>
  <c r="N133" i="1"/>
  <c r="K133" i="1"/>
  <c r="R135" i="1"/>
  <c r="N137" i="1"/>
  <c r="N141" i="1"/>
  <c r="M141" i="1"/>
  <c r="I141" i="1"/>
  <c r="R141" i="1"/>
  <c r="G141" i="1"/>
  <c r="O141" i="1"/>
  <c r="P141" i="1"/>
  <c r="Q62" i="1"/>
  <c r="Q71" i="1"/>
  <c r="E71" i="1"/>
  <c r="R71" i="1"/>
  <c r="I82" i="1"/>
  <c r="Q88" i="1"/>
  <c r="I91" i="1"/>
  <c r="G92" i="1"/>
  <c r="Q93" i="1"/>
  <c r="R97" i="1"/>
  <c r="G97" i="1"/>
  <c r="Q97" i="1"/>
  <c r="N99" i="1"/>
  <c r="K100" i="1"/>
  <c r="K104" i="1"/>
  <c r="I105" i="1"/>
  <c r="I106" i="1"/>
  <c r="I107" i="1"/>
  <c r="P110" i="1"/>
  <c r="O111" i="1"/>
  <c r="N112" i="1"/>
  <c r="N113" i="1"/>
  <c r="M114" i="1"/>
  <c r="M115" i="1"/>
  <c r="M116" i="1"/>
  <c r="M118" i="1"/>
  <c r="O118" i="1"/>
  <c r="R118" i="1"/>
  <c r="P121" i="1"/>
  <c r="O122" i="1"/>
  <c r="P123" i="1"/>
  <c r="O124" i="1"/>
  <c r="I127" i="1"/>
  <c r="I128" i="1"/>
  <c r="E131" i="1"/>
  <c r="E133" i="1"/>
  <c r="K136" i="1"/>
  <c r="R136" i="1"/>
  <c r="G136" i="1"/>
  <c r="N136" i="1"/>
  <c r="Q136" i="1"/>
  <c r="P136" i="1"/>
  <c r="I136" i="1"/>
  <c r="P137" i="1"/>
  <c r="E141" i="1"/>
  <c r="M144" i="1"/>
  <c r="K144" i="1"/>
  <c r="I144" i="1"/>
  <c r="R144" i="1"/>
  <c r="G144" i="1"/>
  <c r="Q144" i="1"/>
  <c r="E144" i="1"/>
  <c r="N144" i="1"/>
  <c r="O144" i="1"/>
  <c r="E62" i="1"/>
  <c r="R62" i="1"/>
  <c r="Q67" i="1"/>
  <c r="G71" i="1"/>
  <c r="Q72" i="1"/>
  <c r="D101" i="1"/>
  <c r="E101" i="1" s="1"/>
  <c r="K75" i="1"/>
  <c r="Q75" i="1"/>
  <c r="K82" i="1"/>
  <c r="Q84" i="1"/>
  <c r="E84" i="1"/>
  <c r="R84" i="1"/>
  <c r="E88" i="1"/>
  <c r="R88" i="1"/>
  <c r="M91" i="1"/>
  <c r="I92" i="1"/>
  <c r="E93" i="1"/>
  <c r="R93" i="1"/>
  <c r="E97" i="1"/>
  <c r="Q98" i="1"/>
  <c r="O99" i="1"/>
  <c r="M100" i="1"/>
  <c r="M104" i="1"/>
  <c r="M105" i="1"/>
  <c r="M106" i="1"/>
  <c r="K107" i="1"/>
  <c r="Q110" i="1"/>
  <c r="P111" i="1"/>
  <c r="P112" i="1"/>
  <c r="O113" i="1"/>
  <c r="O114" i="1"/>
  <c r="O115" i="1"/>
  <c r="N116" i="1"/>
  <c r="E118" i="1"/>
  <c r="R119" i="1"/>
  <c r="G119" i="1"/>
  <c r="M119" i="1"/>
  <c r="O120" i="1"/>
  <c r="I120" i="1"/>
  <c r="R120" i="1"/>
  <c r="Q121" i="1"/>
  <c r="R122" i="1"/>
  <c r="Q123" i="1"/>
  <c r="P124" i="1"/>
  <c r="K127" i="1"/>
  <c r="N128" i="1"/>
  <c r="G131" i="1"/>
  <c r="G133" i="1"/>
  <c r="K141" i="1"/>
  <c r="P144" i="1"/>
  <c r="N154" i="1"/>
  <c r="M154" i="1"/>
  <c r="K154" i="1"/>
  <c r="I154" i="1"/>
  <c r="R154" i="1"/>
  <c r="G154" i="1"/>
  <c r="O154" i="1"/>
  <c r="P126" i="1"/>
  <c r="P154" i="1"/>
  <c r="R103" i="1"/>
  <c r="G103" i="1"/>
  <c r="Q103" i="1"/>
  <c r="Q108" i="1"/>
  <c r="Q126" i="1"/>
  <c r="Q154" i="1"/>
  <c r="M149" i="1"/>
  <c r="K149" i="1"/>
  <c r="I149" i="1"/>
  <c r="R149" i="1"/>
  <c r="G149" i="1"/>
  <c r="D157" i="1"/>
  <c r="E157" i="1" s="1"/>
  <c r="Q149" i="1"/>
  <c r="E149" i="1"/>
  <c r="N149" i="1"/>
  <c r="G132" i="1"/>
  <c r="R132" i="1"/>
  <c r="K134" i="1"/>
  <c r="G140" i="1"/>
  <c r="R140" i="1"/>
  <c r="K142" i="1"/>
  <c r="E143" i="1"/>
  <c r="Q143" i="1"/>
  <c r="I145" i="1"/>
  <c r="I150" i="1"/>
  <c r="M152" i="1"/>
  <c r="G153" i="1"/>
  <c r="R153" i="1"/>
  <c r="K155" i="1"/>
  <c r="E156" i="1"/>
  <c r="Q156" i="1"/>
  <c r="N145" i="1"/>
  <c r="N150" i="1"/>
  <c r="P152" i="1"/>
  <c r="K156" i="1"/>
  <c r="P134" i="1"/>
  <c r="P142" i="1"/>
  <c r="M143" i="1"/>
  <c r="O145" i="1"/>
  <c r="O150" i="1"/>
  <c r="E152" i="1"/>
  <c r="Q152" i="1"/>
  <c r="P155" i="1"/>
  <c r="M156" i="1"/>
  <c r="P145" i="1"/>
  <c r="P150" i="1"/>
  <c r="G152" i="1"/>
  <c r="R152" i="1"/>
  <c r="N156" i="1"/>
  <c r="G134" i="1"/>
  <c r="G142" i="1"/>
  <c r="O143" i="1"/>
  <c r="E145" i="1"/>
  <c r="Q145" i="1"/>
  <c r="E150" i="1"/>
  <c r="Q150" i="1"/>
  <c r="I152" i="1"/>
  <c r="G155" i="1"/>
  <c r="O156" i="1"/>
  <c r="G145" i="1"/>
  <c r="G150" i="1"/>
  <c r="G59" i="1" l="1"/>
  <c r="P59" i="1"/>
  <c r="O59" i="1"/>
  <c r="N59" i="1"/>
  <c r="K59" i="1"/>
  <c r="M59" i="1"/>
  <c r="Q59" i="1"/>
  <c r="E59" i="1"/>
  <c r="I59" i="1"/>
  <c r="O129" i="1"/>
  <c r="G129" i="1"/>
  <c r="P129" i="1"/>
  <c r="N129" i="1"/>
  <c r="I129" i="1"/>
  <c r="Q129" i="1"/>
  <c r="M129" i="1"/>
  <c r="K129" i="1"/>
  <c r="D158" i="1"/>
  <c r="E158" i="1" s="1"/>
  <c r="K24" i="1"/>
  <c r="Q24" i="1"/>
  <c r="I24" i="1"/>
  <c r="P24" i="1"/>
  <c r="N24" i="1"/>
  <c r="M24" i="1"/>
  <c r="G24" i="1"/>
  <c r="O24" i="1"/>
  <c r="E24" i="1"/>
  <c r="O44" i="1"/>
  <c r="G44" i="1"/>
  <c r="N44" i="1"/>
  <c r="M44" i="1"/>
  <c r="K44" i="1"/>
  <c r="Q44" i="1"/>
  <c r="I44" i="1"/>
  <c r="P44" i="1"/>
  <c r="P157" i="1"/>
  <c r="O157" i="1"/>
  <c r="G157" i="1"/>
  <c r="N157" i="1"/>
  <c r="M157" i="1"/>
  <c r="Q157" i="1"/>
  <c r="I157" i="1"/>
  <c r="K157" i="1"/>
  <c r="E129" i="1"/>
  <c r="Q40" i="1"/>
  <c r="I40" i="1"/>
  <c r="P40" i="1"/>
  <c r="N40" i="1"/>
  <c r="O40" i="1"/>
  <c r="G40" i="1"/>
  <c r="K40" i="1"/>
  <c r="E40" i="1"/>
  <c r="M40" i="1"/>
  <c r="O147" i="1"/>
  <c r="G147" i="1"/>
  <c r="N147" i="1"/>
  <c r="M147" i="1"/>
  <c r="K147" i="1"/>
  <c r="P147" i="1"/>
  <c r="I147" i="1"/>
  <c r="Q147" i="1"/>
  <c r="O101" i="1"/>
  <c r="G101" i="1"/>
  <c r="N101" i="1"/>
  <c r="M101" i="1"/>
  <c r="K101" i="1"/>
  <c r="Q101" i="1"/>
  <c r="I101" i="1"/>
  <c r="P101" i="1"/>
  <c r="N73" i="1"/>
  <c r="I73" i="1"/>
  <c r="Q73" i="1"/>
  <c r="M73" i="1"/>
  <c r="O73" i="1"/>
  <c r="K73" i="1"/>
  <c r="G73" i="1"/>
  <c r="P73" i="1"/>
  <c r="Q158" i="1" l="1"/>
  <c r="I158" i="1"/>
  <c r="P158" i="1"/>
  <c r="O158" i="1"/>
  <c r="G158" i="1"/>
  <c r="N158" i="1"/>
  <c r="M158" i="1"/>
  <c r="K158" i="1"/>
</calcChain>
</file>

<file path=xl/sharedStrings.xml><?xml version="1.0" encoding="utf-8"?>
<sst xmlns="http://schemas.openxmlformats.org/spreadsheetml/2006/main" count="386" uniqueCount="170">
  <si>
    <t>Анализ результатов диагностической проверочной работы по предмету: Алгебра в 8-х классах. Уровень изучения - Общеобразовательный</t>
  </si>
  <si>
    <t>2025 - 2026 учебный год</t>
  </si>
  <si>
    <t>№ п.п.</t>
  </si>
  <si>
    <t>Наименование ООО</t>
  </si>
  <si>
    <t>Кол-во обучающихся по списку</t>
  </si>
  <si>
    <t>Выполняли работу</t>
  </si>
  <si>
    <t>Выполнили ДПР на</t>
  </si>
  <si>
    <t>Успеваемость, %</t>
  </si>
  <si>
    <t>Качество знаний, %</t>
  </si>
  <si>
    <t>Средний балл</t>
  </si>
  <si>
    <t>СОУ, %</t>
  </si>
  <si>
    <t>Проверка корректного внесения отметок (Кол-во отметок должно быть ≤ кол-ву учащихся по списку)</t>
  </si>
  <si>
    <t>5</t>
  </si>
  <si>
    <t>4</t>
  </si>
  <si>
    <t>3</t>
  </si>
  <si>
    <t>2</t>
  </si>
  <si>
    <t>Кол-во</t>
  </si>
  <si>
    <t>%</t>
  </si>
  <si>
    <t>Бендеры</t>
  </si>
  <si>
    <t>МОУ «Бендерская гимназия №1»</t>
  </si>
  <si>
    <t>МОУ «Бендерская гимназия №2»</t>
  </si>
  <si>
    <t>МОУ «Бендерская гимназия №3 им. И.П. Котляревского»</t>
  </si>
  <si>
    <t>МОУ «Бендерская основная общеобразовательная школа №4»</t>
  </si>
  <si>
    <t>МОУ «Бендерская средняя общеобразовательная школа №11 им. Ю.А. Гагарина»</t>
  </si>
  <si>
    <t>МОУ «Бендерская средняя общеобразовательная школа №13»</t>
  </si>
  <si>
    <t>МОУ «Бендерская средняя общеобразовательная школа №14»</t>
  </si>
  <si>
    <t>МОУ «Бендерская средняя общеобразовательная школа №15»</t>
  </si>
  <si>
    <t>МОУ «Бендерская средняя общеобразовательная школа №16»</t>
  </si>
  <si>
    <t>МОУ «Бендерская средняя общеобразовательная школа №17»</t>
  </si>
  <si>
    <t>МОУ «Бендерская средняя общеобразовательная школа №18»</t>
  </si>
  <si>
    <t>МОУ «Бендерская средняя общеобразовательная школа №2»</t>
  </si>
  <si>
    <t>МОУ «Бендерская средняя общеобразовательная школа №20»</t>
  </si>
  <si>
    <t>МОУ «Бендерская средняя общеобразовательная школа №5»</t>
  </si>
  <si>
    <t>МОУ «Бендерская средняя общеобразовательная школа №7»</t>
  </si>
  <si>
    <t>МОУ «Бендерский теоретический лицей им. Л.С. Берга»</t>
  </si>
  <si>
    <t>ИТОГО по Бендеры</t>
  </si>
  <si>
    <t>Григориополь</t>
  </si>
  <si>
    <t>МОУ «Буторская общеобразовательная средняя школа Григориопольского района»</t>
  </si>
  <si>
    <t>МОУ «Бычковская общеобразовательная основная школа - детский сад Григориопольского района»</t>
  </si>
  <si>
    <t>МОУ «Глинянская общеобразовательная основная школа Григориопольского района»</t>
  </si>
  <si>
    <t>МОУ «Григориопольская общеобразовательная средняя школа №1 им. А. Нирши с лицейскими классами»</t>
  </si>
  <si>
    <t>МОУ «Григориопольская общеобразовательная средняя школа №2 им. А. Стоева с лицейскими классами»</t>
  </si>
  <si>
    <t>МОУ «Кармановская общеобразовательная средняя школа Григориопольского района»</t>
  </si>
  <si>
    <t>МОУ «Красногорская общеобразовательная основная школа Григориопольского района»</t>
  </si>
  <si>
    <t>МОУ «Малаештская общеобразовательная средняя школа Григориопольского района»</t>
  </si>
  <si>
    <t>МОУ «Маякская общеобразовательная средняя школа им. С.К. Колесниченко Григориопольского района»</t>
  </si>
  <si>
    <t>МОУ «Русско-молдавская общеобразовательная средняя школа с.Красная Горка»</t>
  </si>
  <si>
    <t>МОУ «Спейская общеобразовательная средняя школа Григориопольского района»</t>
  </si>
  <si>
    <t>МОУ «Ташлыкская общеобразовательная средняя школа Григориопольского района им. А. Антонова»</t>
  </si>
  <si>
    <t>МОУ «Тейская общеобразовательная средняя школа Григориопольского района»</t>
  </si>
  <si>
    <t>МОУ «Шипская общеобразовательная средняя школа Григориопольского района им. А. Паши»</t>
  </si>
  <si>
    <t>ИТОГО по Григориополь</t>
  </si>
  <si>
    <t>Днестровск</t>
  </si>
  <si>
    <t>МОУ «Днестровская средняя школа №1 имени Б.С.Паламарчука»</t>
  </si>
  <si>
    <t>МОУ «Днестровская средняя школа №2»</t>
  </si>
  <si>
    <t>ИТОГО по Днестровск</t>
  </si>
  <si>
    <t>Дубоссары</t>
  </si>
  <si>
    <t>МОУ «Дубовская основная молдавская общеобразовательная школа»</t>
  </si>
  <si>
    <t>МОУ «Дубоссарская гимназия №1»</t>
  </si>
  <si>
    <t>МОУ «Дубоссарская молдавская средняя общеобразовательная школа №3»</t>
  </si>
  <si>
    <t>МОУ «Дубоссарская русская средняя общеобразовательная школа №2»</t>
  </si>
  <si>
    <t>МОУ «Дубоссарская русская средняя общеобразовательная школа №4»</t>
  </si>
  <si>
    <t>МОУ «Дубоссарская русская средняя общеобразовательная школа №5»</t>
  </si>
  <si>
    <t>МОУ «Красно-Виноградарская основная общеобразовательная русско-молдавская школа»</t>
  </si>
  <si>
    <t>МОУ «Молдавская основная общеобразовательная школа с.Гармацкое»</t>
  </si>
  <si>
    <t>МОУ «Ново-Комиссаровская основная общеобразовательная русско-молдавская школа»</t>
  </si>
  <si>
    <t>МОУ «Основная общеобразовательная молдавская школа с.Гояны»</t>
  </si>
  <si>
    <t>МОУ «Основная русская общеобразовательная школа с.Дойбаны-II»</t>
  </si>
  <si>
    <t>МОУ «Средняя общеобразовательная русско-молдавская школа №7» города Дубоссары</t>
  </si>
  <si>
    <t>МОУ «Цыбулевская молдавская средняя общеобразовательная школа»</t>
  </si>
  <si>
    <t>ИТОГО по Дубоссары</t>
  </si>
  <si>
    <t>Каменка</t>
  </si>
  <si>
    <t>МОУ «Грушковская основная общеобразовательная школа - детский сад»</t>
  </si>
  <si>
    <t>МОУ «Каменская общеобразовательная средняя школа №1»</t>
  </si>
  <si>
    <t>МОУ «Каменская общеобразовательная средняя школа №2 с гимназическими классами»</t>
  </si>
  <si>
    <t>МОУ «Каменская общеобразовательная средняя школа №3»</t>
  </si>
  <si>
    <t>МОУ «Катериновская общеобразовательная средняя школа имени А.С. Пушкина»</t>
  </si>
  <si>
    <t>МОУ «Кузьминская общеобразовательная основная школа - детский сад имени Иона Солтыса»</t>
  </si>
  <si>
    <t xml:space="preserve">МОУ «Общеобразовательная школа - детский сад с.Хрустовая»          </t>
  </si>
  <si>
    <t>МОУ «Общеобразовательная школа-детский сад с.Слобода-Рашково»</t>
  </si>
  <si>
    <t>МОУ «Окницкая основная общеобразовательная школа - детский сад»</t>
  </si>
  <si>
    <t>МОУ «Подоймская общеобразовательная средняя школа - детский сад»</t>
  </si>
  <si>
    <t>МОУ «Рашковская общеобразовательная средняя школа - детский сад им. Героя Советского Союза Ф.И. Жарчинского»</t>
  </si>
  <si>
    <t>МОУ «Севериновская общеобразовательная основная школа - детский сад»</t>
  </si>
  <si>
    <t>ИТОГО по Каменка</t>
  </si>
  <si>
    <t>Рыбница</t>
  </si>
  <si>
    <t>МОУ «Белочинская основная общеобразовательная школа»</t>
  </si>
  <si>
    <t>МОУ «Больше-Молокишская средняя общеобразовательная школа - детский сад»</t>
  </si>
  <si>
    <t>МОУ «Вадатурковская основная общеобразовательная школа – детский сад»</t>
  </si>
  <si>
    <t>МОУ «Воронковская русская средняя общеобразовательная школа»</t>
  </si>
  <si>
    <t>МОУ «Выхватинецкая молдавская средняя общеобразовательная школа - детский сад им. А.Г. Рубинштейна»</t>
  </si>
  <si>
    <t>МОУ «Гидиримская русская основная общеобразовательная школа – детский сад»</t>
  </si>
  <si>
    <t>МОУ «Ержовская средняя общеобразовательная школа»</t>
  </si>
  <si>
    <t>МОУ «Журская молдавская средняя общеобразовательная школа»</t>
  </si>
  <si>
    <t>МОУ «Колбаснянская русская основная общеобразовательная школа – детский сад»</t>
  </si>
  <si>
    <t>МОУ «Красненьская русская средняя общеобразовательная школа имени Т.Г. Шевченко»</t>
  </si>
  <si>
    <t>МОУ «Михайловская молдавская основная общеобразовательная школа - детский сад им. Ю. Цуркана»</t>
  </si>
  <si>
    <t xml:space="preserve">МОУ «Мокрянская русская средняя общеобразовательная школа - детский сад» </t>
  </si>
  <si>
    <t>МОУ «Плотянская молдавская средняя общеобразовательная школа-детский сад имени П. Крученюка»</t>
  </si>
  <si>
    <t>МОУ «Попенкская русская средняя общеобразовательная школа»</t>
  </si>
  <si>
    <t>МОУ «Рыбницкая русская гимназия №1»</t>
  </si>
  <si>
    <t>МОУ «Рыбницкая русская основная общеобразовательная школа №5»</t>
  </si>
  <si>
    <t>МОУ «Рыбницкая русская средняя общеобразовательная школа - интернат»</t>
  </si>
  <si>
    <t>МОУ «Рыбницкая русская средняя общеобразовательная школа №10 с гимназическими классами имени А.К. Белитченко»</t>
  </si>
  <si>
    <t>МОУ «Рыбницкая русская средняя общеобразовательная школа №11»</t>
  </si>
  <si>
    <t>МОУ «Рыбницкая русская средняя общеобразовательная школа №3»</t>
  </si>
  <si>
    <t>МОУ «Рыбницкая русская средняя общеобразовательная школа №6 с лицейскими классами»</t>
  </si>
  <si>
    <t>МОУ «Рыбницкая русско-молдавская средняя общеобразовательная школа №9»</t>
  </si>
  <si>
    <t>МОУ «Рыбницкая средняя школа №8»</t>
  </si>
  <si>
    <t>МОУ «Рыбницкая украинская средняя общеобразовательная школа №1 с гимназическими классами имени Леси Украинки»</t>
  </si>
  <si>
    <t>МОУ «Рыбницкий теоретический лицей - комплекс»</t>
  </si>
  <si>
    <t>МОУ «Строенецкая средняя общеобразовательная школа - детский сад»</t>
  </si>
  <si>
    <t>ИТОГО по Рыбница</t>
  </si>
  <si>
    <t>Слободзея</t>
  </si>
  <si>
    <t>МОУ «Ближнехуторская средняя общеобразовательная школа»</t>
  </si>
  <si>
    <t>МОУ «Владимировская общеобразовательная школа – детский сад»</t>
  </si>
  <si>
    <t>МОУ «Глинойская средняя общеобразовательная школа»</t>
  </si>
  <si>
    <t>МОУ «Карагашская средняя общеобразовательная школа им. Я.С. Гросула»</t>
  </si>
  <si>
    <t>МОУ «Кицканская средняя общеобразовательная школа №1»</t>
  </si>
  <si>
    <t>МОУ «Кицканская средняя общеобразовательная школа №2»</t>
  </si>
  <si>
    <t>МОУ «Коротнянская русско-молдавская средняя общеобразовательная школа»</t>
  </si>
  <si>
    <t>МОУ «Краснянская средняя общеобразовательная школа»</t>
  </si>
  <si>
    <t>МОУ «Незавертайловская общеобразовательная школа – детский сад №1»</t>
  </si>
  <si>
    <t>МОУ «Незавертайловская общеобразовательная школа – детский сад №2»</t>
  </si>
  <si>
    <t>МОУ «Ново-Андрияшевская общеобразовательная школа – детский сад»</t>
  </si>
  <si>
    <t>МОУ «Ново-Котовская основная общеобразовательная школа»</t>
  </si>
  <si>
    <t>МОУ «Парканская основная общеобразовательная школа №2 им. Д.И. Мищенко»</t>
  </si>
  <si>
    <t>МОУ «Парканская основная общеобразовательная школа №3 имени Героя Советского Союза А.Ф. Романенко»</t>
  </si>
  <si>
    <t>МОУ «Парканская средняя общеобразовательная школа №1 им. А.Стоева»</t>
  </si>
  <si>
    <t>МОУ «Первомайская основная общеобразовательная школа №2»</t>
  </si>
  <si>
    <t>МОУ «Первомайская средняя общеобразовательная школа №1»</t>
  </si>
  <si>
    <t>МОУ «Слободзейская основная общеобразовательная школа №4»</t>
  </si>
  <si>
    <t>МОУ «Слободзейская средняя общеобразовательная школа №1»</t>
  </si>
  <si>
    <t>МОУ «Слободзейская средняя общеобразовательная школа №2»</t>
  </si>
  <si>
    <t>МОУ «Слободзейский теоретический лицей-комплекс им. П.К. Спельник»</t>
  </si>
  <si>
    <t>МОУ «Суклейская русская средняя общеобразовательная школа»</t>
  </si>
  <si>
    <t>МОУ «Терновская русско-молдавская средняя общеобразовательная школа»</t>
  </si>
  <si>
    <t>МОУ «Фрунзенская средняя общеобразовательная школа»</t>
  </si>
  <si>
    <t>МОУ «Чобручская молдавская средняя общеобразовательная школа №2»</t>
  </si>
  <si>
    <t>МОУ «Чобручская средняя общеобразовательная школа №3»</t>
  </si>
  <si>
    <t>ИТОГО по Слободзея</t>
  </si>
  <si>
    <t>Тирасполь</t>
  </si>
  <si>
    <t>МОУ «Тираспольская гуманитарно - математическая гимназия»</t>
  </si>
  <si>
    <t>МОУ «Тираспольская средняя школа - комплекс №12</t>
  </si>
  <si>
    <t>МОУ «Тираспольская средняя школа №10»</t>
  </si>
  <si>
    <t>МОУ «Тираспольская средняя школа №11»</t>
  </si>
  <si>
    <t>МОУ «Тираспольская средняя школа №14»</t>
  </si>
  <si>
    <t>МОУ «Тираспольская средняя школа №15»</t>
  </si>
  <si>
    <t>МОУ «Тираспольская средняя школа №16»</t>
  </si>
  <si>
    <t>МОУ «Тираспольская средняя школа №17 им. В.Ф. Раевского»</t>
  </si>
  <si>
    <t>МОУ «Тираспольская средняя школа №18 с гимназическими классами»</t>
  </si>
  <si>
    <t>МОУ «Тираспольская средняя школа №2 имени А.С. Пушкина»</t>
  </si>
  <si>
    <t>МОУ «Тираспольская средняя школа №3 им. А.П. Чехова»</t>
  </si>
  <si>
    <t>МОУ «Тираспольская средняя школа №5»</t>
  </si>
  <si>
    <t xml:space="preserve">МОУ «Тираспольская средняя школа №7» </t>
  </si>
  <si>
    <t>МОУ «Тираспольская средняя школа №9 им. С.А. Крупко»</t>
  </si>
  <si>
    <t>МОУ «Тираспольская средняя школа-комплекс №8»</t>
  </si>
  <si>
    <t>МОУ «Тираспольский общеобразовательный теоретический лицей»</t>
  </si>
  <si>
    <t>ИТОГО по Тирасполь</t>
  </si>
  <si>
    <t>ГОУ</t>
  </si>
  <si>
    <t>ГОУ «Парканская средняя общеобразовательная школа-интернат»</t>
  </si>
  <si>
    <t>ГОУ «Попенкская школа-интернат для детей-сирот и детей, оставшихся без попечения родителей»</t>
  </si>
  <si>
    <t>ГОУ «Республиканский кадетский корпус имени светлейшего князя Г.А. Потёмкина-Таврического» МВД ПМР</t>
  </si>
  <si>
    <t>ГОУ «Республиканский молдавский теоретический лицей-комплекс»</t>
  </si>
  <si>
    <t>ГОУ «Республиканский украинский теоретический лицей-комплекс»</t>
  </si>
  <si>
    <t>ГОУ «Специальная (коррекционная) общеобразовательная школа-интернат I-II, V видов»</t>
  </si>
  <si>
    <t>ГОУ «Тираспольское Суворовское военное училище»</t>
  </si>
  <si>
    <t>ГОУ СПО «Училище олимпийского резерва»</t>
  </si>
  <si>
    <t>ИТОГО по ГОУ</t>
  </si>
  <si>
    <t>ИТОГО по Республике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</si>
</sst>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Aptos Narrow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</font>
    <font>
      <sz val="12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27"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58"/>
  <sheetViews>
    <sheetView tabSelected="1" zoomScale="65" zoomScaleNormal="65" workbookViewId="0">
      <selection activeCell="B19" sqref="B19"/>
    </sheetView>
  </sheetViews>
  <sheetFormatPr defaultRowHeight="14.25"/>
  <cols>
    <col min="1" max="1" width="5" customWidth="1"/>
    <col min="2" max="2" width="45" customWidth="1"/>
    <col min="3" max="3" width="15" customWidth="1"/>
    <col min="14" max="14" width="16" customWidth="1"/>
    <col min="15" max="15" width="17" customWidth="1"/>
    <col min="16" max="17" width="12" customWidth="1"/>
    <col min="18" max="18" width="15" customWidth="1"/>
  </cols>
  <sheetData>
    <row r="2" spans="1:18" ht="35.1" customHeight="1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  <c r="R2" s="15" t="s">
        <v>0</v>
      </c>
    </row>
    <row r="3" spans="1:18" ht="35.1" customHeight="1">
      <c r="A3" s="15" t="s">
        <v>1</v>
      </c>
      <c r="B3" s="15" t="s">
        <v>1</v>
      </c>
      <c r="C3" s="15" t="s">
        <v>1</v>
      </c>
      <c r="D3" s="15" t="s">
        <v>1</v>
      </c>
      <c r="E3" s="15" t="s">
        <v>1</v>
      </c>
      <c r="F3" s="15" t="s">
        <v>1</v>
      </c>
      <c r="G3" s="15" t="s">
        <v>1</v>
      </c>
      <c r="H3" s="15" t="s">
        <v>1</v>
      </c>
      <c r="I3" s="15" t="s">
        <v>1</v>
      </c>
      <c r="J3" s="15" t="s">
        <v>1</v>
      </c>
      <c r="K3" s="15" t="s">
        <v>1</v>
      </c>
      <c r="L3" s="15" t="s">
        <v>1</v>
      </c>
      <c r="M3" s="15" t="s">
        <v>1</v>
      </c>
      <c r="N3" s="15" t="s">
        <v>1</v>
      </c>
      <c r="O3" s="15" t="s">
        <v>1</v>
      </c>
      <c r="P3" s="15" t="s">
        <v>1</v>
      </c>
      <c r="Q3" s="15" t="s">
        <v>1</v>
      </c>
      <c r="R3" s="15" t="s">
        <v>1</v>
      </c>
    </row>
    <row r="4" spans="1:18">
      <c r="A4" s="16" t="s">
        <v>2</v>
      </c>
      <c r="B4" s="16" t="s">
        <v>3</v>
      </c>
      <c r="C4" s="16" t="s">
        <v>4</v>
      </c>
      <c r="D4" s="16" t="s">
        <v>5</v>
      </c>
      <c r="E4" s="16" t="s">
        <v>5</v>
      </c>
      <c r="F4" s="16" t="s">
        <v>6</v>
      </c>
      <c r="G4" s="16" t="s">
        <v>6</v>
      </c>
      <c r="H4" s="16" t="s">
        <v>6</v>
      </c>
      <c r="I4" s="16" t="s">
        <v>6</v>
      </c>
      <c r="J4" s="16" t="s">
        <v>6</v>
      </c>
      <c r="K4" s="16" t="s">
        <v>6</v>
      </c>
      <c r="L4" s="16" t="s">
        <v>6</v>
      </c>
      <c r="M4" s="16" t="s">
        <v>6</v>
      </c>
      <c r="N4" s="16" t="s">
        <v>7</v>
      </c>
      <c r="O4" s="16" t="s">
        <v>8</v>
      </c>
      <c r="P4" s="16" t="s">
        <v>9</v>
      </c>
      <c r="Q4" s="16" t="s">
        <v>10</v>
      </c>
      <c r="R4" s="17" t="s">
        <v>11</v>
      </c>
    </row>
    <row r="5" spans="1:18">
      <c r="A5" s="16" t="s">
        <v>2</v>
      </c>
      <c r="B5" s="16" t="s">
        <v>3</v>
      </c>
      <c r="C5" s="16" t="s">
        <v>4</v>
      </c>
      <c r="D5" s="16" t="s">
        <v>5</v>
      </c>
      <c r="E5" s="16" t="s">
        <v>5</v>
      </c>
      <c r="F5" s="16" t="s">
        <v>12</v>
      </c>
      <c r="G5" s="16" t="s">
        <v>12</v>
      </c>
      <c r="H5" s="16" t="s">
        <v>13</v>
      </c>
      <c r="I5" s="16" t="s">
        <v>13</v>
      </c>
      <c r="J5" s="16" t="s">
        <v>14</v>
      </c>
      <c r="K5" s="16" t="s">
        <v>14</v>
      </c>
      <c r="L5" s="16" t="s">
        <v>15</v>
      </c>
      <c r="M5" s="16" t="s">
        <v>15</v>
      </c>
      <c r="N5" s="16" t="s">
        <v>7</v>
      </c>
      <c r="O5" s="16" t="s">
        <v>8</v>
      </c>
      <c r="P5" s="16" t="s">
        <v>9</v>
      </c>
      <c r="Q5" s="16" t="s">
        <v>10</v>
      </c>
      <c r="R5" s="17" t="s">
        <v>11</v>
      </c>
    </row>
    <row r="6" spans="1:18" ht="15.75">
      <c r="A6" s="16" t="s">
        <v>2</v>
      </c>
      <c r="B6" s="16" t="s">
        <v>3</v>
      </c>
      <c r="C6" s="16" t="s">
        <v>4</v>
      </c>
      <c r="D6" s="1" t="s">
        <v>16</v>
      </c>
      <c r="E6" s="1" t="s">
        <v>17</v>
      </c>
      <c r="F6" s="1" t="s">
        <v>16</v>
      </c>
      <c r="G6" s="1" t="s">
        <v>17</v>
      </c>
      <c r="H6" s="1" t="s">
        <v>16</v>
      </c>
      <c r="I6" s="1" t="s">
        <v>17</v>
      </c>
      <c r="J6" s="1" t="s">
        <v>16</v>
      </c>
      <c r="K6" s="1" t="s">
        <v>17</v>
      </c>
      <c r="L6" s="1" t="s">
        <v>16</v>
      </c>
      <c r="M6" s="1" t="s">
        <v>17</v>
      </c>
      <c r="N6" s="16" t="s">
        <v>7</v>
      </c>
      <c r="O6" s="16" t="s">
        <v>8</v>
      </c>
      <c r="P6" s="16" t="s">
        <v>9</v>
      </c>
      <c r="Q6" s="16" t="s">
        <v>10</v>
      </c>
      <c r="R6" s="17" t="s">
        <v>11</v>
      </c>
    </row>
    <row r="7" spans="1:18">
      <c r="A7" s="19" t="s">
        <v>18</v>
      </c>
      <c r="B7" s="19" t="s">
        <v>18</v>
      </c>
      <c r="C7" s="19" t="s">
        <v>18</v>
      </c>
      <c r="D7" s="19" t="s">
        <v>18</v>
      </c>
      <c r="E7" s="19" t="s">
        <v>18</v>
      </c>
      <c r="F7" s="19" t="s">
        <v>18</v>
      </c>
      <c r="G7" s="19" t="s">
        <v>18</v>
      </c>
      <c r="H7" s="19" t="s">
        <v>18</v>
      </c>
      <c r="I7" s="19" t="s">
        <v>18</v>
      </c>
      <c r="J7" s="19" t="s">
        <v>18</v>
      </c>
      <c r="K7" s="19" t="s">
        <v>18</v>
      </c>
      <c r="L7" s="19" t="s">
        <v>18</v>
      </c>
      <c r="M7" s="19" t="s">
        <v>18</v>
      </c>
      <c r="N7" s="19" t="s">
        <v>18</v>
      </c>
      <c r="O7" s="19" t="s">
        <v>18</v>
      </c>
      <c r="P7" s="19" t="s">
        <v>18</v>
      </c>
      <c r="Q7" s="19" t="s">
        <v>18</v>
      </c>
    </row>
    <row r="8" spans="1:18" ht="15.75">
      <c r="A8" s="2">
        <v>1</v>
      </c>
      <c r="B8" s="3" t="s">
        <v>19</v>
      </c>
      <c r="C8" s="9">
        <v>37</v>
      </c>
      <c r="D8" s="4">
        <f t="shared" ref="D8:D23" si="0">F8+H8+J8+L8</f>
        <v>36</v>
      </c>
      <c r="E8" s="5">
        <f t="shared" ref="E8:E24" si="1">100/C8*D8</f>
        <v>97.297297297297291</v>
      </c>
      <c r="F8" s="9">
        <v>20</v>
      </c>
      <c r="G8" s="5">
        <f t="shared" ref="G8:G24" si="2">100/D8*F8</f>
        <v>55.555555555555557</v>
      </c>
      <c r="H8" s="9">
        <v>11</v>
      </c>
      <c r="I8" s="5">
        <f t="shared" ref="I8:I24" si="3">100/D8*H8</f>
        <v>30.555555555555554</v>
      </c>
      <c r="J8" s="9">
        <v>5</v>
      </c>
      <c r="K8" s="5">
        <f t="shared" ref="K8:K24" si="4">100/D8*J8</f>
        <v>13.888888888888889</v>
      </c>
      <c r="L8" s="9">
        <v>0</v>
      </c>
      <c r="M8" s="5">
        <f t="shared" ref="M8:M24" si="5">100/D8*L8</f>
        <v>0</v>
      </c>
      <c r="N8" s="6">
        <f t="shared" ref="N8:N24" si="6">100/D8*(F8+H8+J8)</f>
        <v>100</v>
      </c>
      <c r="O8" s="6">
        <f t="shared" ref="O8:O24" si="7">100/D8*(F8+H8)</f>
        <v>86.111111111111114</v>
      </c>
      <c r="P8" s="6">
        <f t="shared" ref="P8:P24" si="8">100/D8*(5*F8+4*H8+3*J8+2*L8)/100</f>
        <v>4.4166666666666661</v>
      </c>
      <c r="Q8" s="6">
        <f t="shared" ref="Q8:Q24" si="9">100/D8*(1*F8+0.64*H8+0.36*J8+0.16*L8)</f>
        <v>80.111111111111114</v>
      </c>
      <c r="R8" s="18" t="str">
        <f t="shared" ref="R8:R23" si="10">IF(C8&lt;D8,"Введено не верное количество отметок","Допустимо")</f>
        <v>Допустимо</v>
      </c>
    </row>
    <row r="9" spans="1:18" ht="15.75">
      <c r="A9" s="2">
        <v>2</v>
      </c>
      <c r="B9" s="3" t="s">
        <v>20</v>
      </c>
      <c r="C9" s="9">
        <v>45</v>
      </c>
      <c r="D9" s="4">
        <f t="shared" si="0"/>
        <v>41</v>
      </c>
      <c r="E9" s="5">
        <f t="shared" si="1"/>
        <v>91.111111111111114</v>
      </c>
      <c r="F9" s="9">
        <v>10</v>
      </c>
      <c r="G9" s="5">
        <f t="shared" si="2"/>
        <v>24.390243902439025</v>
      </c>
      <c r="H9" s="9">
        <v>19</v>
      </c>
      <c r="I9" s="5">
        <f t="shared" si="3"/>
        <v>46.341463414634148</v>
      </c>
      <c r="J9" s="9">
        <v>12</v>
      </c>
      <c r="K9" s="5">
        <f t="shared" si="4"/>
        <v>29.268292682926827</v>
      </c>
      <c r="L9" s="9">
        <v>0</v>
      </c>
      <c r="M9" s="5">
        <f t="shared" si="5"/>
        <v>0</v>
      </c>
      <c r="N9" s="6">
        <f t="shared" si="6"/>
        <v>100</v>
      </c>
      <c r="O9" s="6">
        <f t="shared" si="7"/>
        <v>70.731707317073173</v>
      </c>
      <c r="P9" s="6">
        <f t="shared" si="8"/>
        <v>3.9512195121951219</v>
      </c>
      <c r="Q9" s="6">
        <f t="shared" si="9"/>
        <v>64.58536585365853</v>
      </c>
      <c r="R9" s="18" t="str">
        <f t="shared" si="10"/>
        <v>Допустимо</v>
      </c>
    </row>
    <row r="10" spans="1:18" ht="31.5">
      <c r="A10" s="2">
        <v>3</v>
      </c>
      <c r="B10" s="3" t="s">
        <v>21</v>
      </c>
      <c r="C10" s="9">
        <v>18</v>
      </c>
      <c r="D10" s="4">
        <f t="shared" si="0"/>
        <v>16</v>
      </c>
      <c r="E10" s="5">
        <f t="shared" si="1"/>
        <v>88.888888888888886</v>
      </c>
      <c r="F10" s="9">
        <v>5</v>
      </c>
      <c r="G10" s="5">
        <f t="shared" si="2"/>
        <v>31.25</v>
      </c>
      <c r="H10" s="9">
        <v>8</v>
      </c>
      <c r="I10" s="5">
        <f t="shared" si="3"/>
        <v>50</v>
      </c>
      <c r="J10" s="9">
        <v>3</v>
      </c>
      <c r="K10" s="5">
        <f t="shared" si="4"/>
        <v>18.75</v>
      </c>
      <c r="L10" s="9">
        <v>0</v>
      </c>
      <c r="M10" s="5">
        <f t="shared" si="5"/>
        <v>0</v>
      </c>
      <c r="N10" s="6">
        <f t="shared" si="6"/>
        <v>100</v>
      </c>
      <c r="O10" s="6">
        <f t="shared" si="7"/>
        <v>81.25</v>
      </c>
      <c r="P10" s="6">
        <f t="shared" si="8"/>
        <v>4.125</v>
      </c>
      <c r="Q10" s="6">
        <f t="shared" si="9"/>
        <v>70</v>
      </c>
      <c r="R10" s="18" t="str">
        <f t="shared" si="10"/>
        <v>Допустимо</v>
      </c>
    </row>
    <row r="11" spans="1:18" ht="31.5">
      <c r="A11" s="2">
        <v>4</v>
      </c>
      <c r="B11" s="3" t="s">
        <v>22</v>
      </c>
      <c r="C11" s="9">
        <v>23</v>
      </c>
      <c r="D11" s="4">
        <f t="shared" si="0"/>
        <v>21</v>
      </c>
      <c r="E11" s="5">
        <f t="shared" si="1"/>
        <v>91.304347826086953</v>
      </c>
      <c r="F11" s="9">
        <v>2</v>
      </c>
      <c r="G11" s="5">
        <f t="shared" si="2"/>
        <v>9.5238095238095237</v>
      </c>
      <c r="H11" s="9">
        <v>3</v>
      </c>
      <c r="I11" s="5">
        <f t="shared" si="3"/>
        <v>14.285714285714285</v>
      </c>
      <c r="J11" s="9">
        <v>15</v>
      </c>
      <c r="K11" s="5">
        <f t="shared" si="4"/>
        <v>71.428571428571431</v>
      </c>
      <c r="L11" s="9">
        <v>1</v>
      </c>
      <c r="M11" s="5">
        <f t="shared" si="5"/>
        <v>4.7619047619047619</v>
      </c>
      <c r="N11" s="6">
        <f t="shared" si="6"/>
        <v>95.238095238095241</v>
      </c>
      <c r="O11" s="6">
        <f t="shared" si="7"/>
        <v>23.80952380952381</v>
      </c>
      <c r="P11" s="6">
        <f t="shared" si="8"/>
        <v>3.2857142857142856</v>
      </c>
      <c r="Q11" s="6">
        <f t="shared" si="9"/>
        <v>45.142857142857146</v>
      </c>
      <c r="R11" s="18" t="str">
        <f t="shared" si="10"/>
        <v>Допустимо</v>
      </c>
    </row>
    <row r="12" spans="1:18" ht="31.5">
      <c r="A12" s="2">
        <v>5</v>
      </c>
      <c r="B12" s="3" t="s">
        <v>23</v>
      </c>
      <c r="C12" s="9">
        <v>70</v>
      </c>
      <c r="D12" s="4">
        <f t="shared" si="0"/>
        <v>51</v>
      </c>
      <c r="E12" s="5">
        <f t="shared" si="1"/>
        <v>72.857142857142861</v>
      </c>
      <c r="F12" s="9">
        <v>4</v>
      </c>
      <c r="G12" s="5">
        <f t="shared" si="2"/>
        <v>7.8431372549019605</v>
      </c>
      <c r="H12" s="9">
        <v>15</v>
      </c>
      <c r="I12" s="5">
        <f t="shared" si="3"/>
        <v>29.411764705882351</v>
      </c>
      <c r="J12" s="9">
        <v>24</v>
      </c>
      <c r="K12" s="5">
        <f t="shared" si="4"/>
        <v>47.058823529411761</v>
      </c>
      <c r="L12" s="9">
        <v>8</v>
      </c>
      <c r="M12" s="5">
        <f t="shared" si="5"/>
        <v>15.686274509803921</v>
      </c>
      <c r="N12" s="6">
        <f t="shared" si="6"/>
        <v>84.313725490196077</v>
      </c>
      <c r="O12" s="6">
        <f t="shared" si="7"/>
        <v>37.254901960784309</v>
      </c>
      <c r="P12" s="6">
        <f t="shared" si="8"/>
        <v>3.2941176470588234</v>
      </c>
      <c r="Q12" s="6">
        <f t="shared" si="9"/>
        <v>46.117647058823536</v>
      </c>
      <c r="R12" s="18" t="str">
        <f t="shared" si="10"/>
        <v>Допустимо</v>
      </c>
    </row>
    <row r="13" spans="1:18" ht="31.5">
      <c r="A13" s="2">
        <v>6</v>
      </c>
      <c r="B13" s="3" t="s">
        <v>24</v>
      </c>
      <c r="C13" s="9">
        <v>61</v>
      </c>
      <c r="D13" s="4">
        <f t="shared" si="0"/>
        <v>56</v>
      </c>
      <c r="E13" s="5">
        <f t="shared" si="1"/>
        <v>91.803278688524586</v>
      </c>
      <c r="F13" s="9">
        <v>11</v>
      </c>
      <c r="G13" s="5">
        <f t="shared" si="2"/>
        <v>19.642857142857142</v>
      </c>
      <c r="H13" s="9">
        <v>8</v>
      </c>
      <c r="I13" s="5">
        <f t="shared" si="3"/>
        <v>14.285714285714286</v>
      </c>
      <c r="J13" s="9">
        <v>34</v>
      </c>
      <c r="K13" s="5">
        <f t="shared" si="4"/>
        <v>60.714285714285715</v>
      </c>
      <c r="L13" s="9">
        <v>3</v>
      </c>
      <c r="M13" s="5">
        <f t="shared" si="5"/>
        <v>5.3571428571428577</v>
      </c>
      <c r="N13" s="6">
        <f t="shared" si="6"/>
        <v>94.642857142857153</v>
      </c>
      <c r="O13" s="6">
        <f t="shared" si="7"/>
        <v>33.928571428571431</v>
      </c>
      <c r="P13" s="6">
        <f t="shared" si="8"/>
        <v>3.4821428571428572</v>
      </c>
      <c r="Q13" s="6">
        <f t="shared" si="9"/>
        <v>51.5</v>
      </c>
      <c r="R13" s="18" t="str">
        <f t="shared" si="10"/>
        <v>Допустимо</v>
      </c>
    </row>
    <row r="14" spans="1:18" ht="31.5">
      <c r="A14" s="2">
        <v>7</v>
      </c>
      <c r="B14" s="3" t="s">
        <v>25</v>
      </c>
      <c r="C14" s="9">
        <v>10</v>
      </c>
      <c r="D14" s="4">
        <f t="shared" si="0"/>
        <v>9</v>
      </c>
      <c r="E14" s="5">
        <f t="shared" si="1"/>
        <v>90</v>
      </c>
      <c r="F14" s="9">
        <v>0</v>
      </c>
      <c r="G14" s="5">
        <f t="shared" si="2"/>
        <v>0</v>
      </c>
      <c r="H14" s="9">
        <v>3</v>
      </c>
      <c r="I14" s="5">
        <f t="shared" si="3"/>
        <v>33.333333333333329</v>
      </c>
      <c r="J14" s="9">
        <v>4</v>
      </c>
      <c r="K14" s="5">
        <f t="shared" si="4"/>
        <v>44.444444444444443</v>
      </c>
      <c r="L14" s="9">
        <v>2</v>
      </c>
      <c r="M14" s="5">
        <f t="shared" si="5"/>
        <v>22.222222222222221</v>
      </c>
      <c r="N14" s="6">
        <f t="shared" si="6"/>
        <v>77.777777777777771</v>
      </c>
      <c r="O14" s="6">
        <f t="shared" si="7"/>
        <v>33.333333333333329</v>
      </c>
      <c r="P14" s="6">
        <f t="shared" si="8"/>
        <v>3.1111111111111107</v>
      </c>
      <c r="Q14" s="6">
        <f t="shared" si="9"/>
        <v>40.888888888888886</v>
      </c>
      <c r="R14" s="18" t="str">
        <f t="shared" si="10"/>
        <v>Допустимо</v>
      </c>
    </row>
    <row r="15" spans="1:18" ht="31.5">
      <c r="A15" s="2">
        <v>8</v>
      </c>
      <c r="B15" s="3" t="s">
        <v>26</v>
      </c>
      <c r="C15" s="9">
        <v>58</v>
      </c>
      <c r="D15" s="4">
        <f t="shared" si="0"/>
        <v>56</v>
      </c>
      <c r="E15" s="5">
        <f t="shared" si="1"/>
        <v>96.551724137931032</v>
      </c>
      <c r="F15" s="9">
        <v>6</v>
      </c>
      <c r="G15" s="5">
        <f t="shared" si="2"/>
        <v>10.714285714285715</v>
      </c>
      <c r="H15" s="9">
        <v>21</v>
      </c>
      <c r="I15" s="5">
        <f t="shared" si="3"/>
        <v>37.5</v>
      </c>
      <c r="J15" s="9">
        <v>20</v>
      </c>
      <c r="K15" s="5">
        <f t="shared" si="4"/>
        <v>35.714285714285715</v>
      </c>
      <c r="L15" s="9">
        <v>9</v>
      </c>
      <c r="M15" s="5">
        <f t="shared" si="5"/>
        <v>16.071428571428573</v>
      </c>
      <c r="N15" s="6">
        <f t="shared" si="6"/>
        <v>83.928571428571431</v>
      </c>
      <c r="O15" s="6">
        <f t="shared" si="7"/>
        <v>48.214285714285715</v>
      </c>
      <c r="P15" s="6">
        <f t="shared" si="8"/>
        <v>3.4285714285714288</v>
      </c>
      <c r="Q15" s="6">
        <f t="shared" si="9"/>
        <v>50.142857142857146</v>
      </c>
      <c r="R15" s="18" t="str">
        <f t="shared" si="10"/>
        <v>Допустимо</v>
      </c>
    </row>
    <row r="16" spans="1:18" ht="31.5">
      <c r="A16" s="2">
        <v>9</v>
      </c>
      <c r="B16" s="3" t="s">
        <v>27</v>
      </c>
      <c r="C16" s="9">
        <v>68</v>
      </c>
      <c r="D16" s="4">
        <f t="shared" si="0"/>
        <v>61</v>
      </c>
      <c r="E16" s="5">
        <f t="shared" si="1"/>
        <v>89.705882352941188</v>
      </c>
      <c r="F16" s="9">
        <v>4</v>
      </c>
      <c r="G16" s="5">
        <f t="shared" si="2"/>
        <v>6.557377049180328</v>
      </c>
      <c r="H16" s="9">
        <v>12</v>
      </c>
      <c r="I16" s="5">
        <f t="shared" si="3"/>
        <v>19.672131147540984</v>
      </c>
      <c r="J16" s="9">
        <v>36</v>
      </c>
      <c r="K16" s="5">
        <f t="shared" si="4"/>
        <v>59.016393442622956</v>
      </c>
      <c r="L16" s="9">
        <v>9</v>
      </c>
      <c r="M16" s="5">
        <f t="shared" si="5"/>
        <v>14.754098360655739</v>
      </c>
      <c r="N16" s="6">
        <f t="shared" si="6"/>
        <v>85.245901639344268</v>
      </c>
      <c r="O16" s="6">
        <f t="shared" si="7"/>
        <v>26.229508196721312</v>
      </c>
      <c r="P16" s="6">
        <f t="shared" si="8"/>
        <v>3.180327868852459</v>
      </c>
      <c r="Q16" s="6">
        <f t="shared" si="9"/>
        <v>42.754098360655739</v>
      </c>
      <c r="R16" s="18" t="str">
        <f t="shared" si="10"/>
        <v>Допустимо</v>
      </c>
    </row>
    <row r="17" spans="1:18" ht="31.5">
      <c r="A17" s="2">
        <v>10</v>
      </c>
      <c r="B17" s="3" t="s">
        <v>28</v>
      </c>
      <c r="C17" s="9">
        <v>18</v>
      </c>
      <c r="D17" s="4">
        <f t="shared" si="0"/>
        <v>12</v>
      </c>
      <c r="E17" s="5">
        <f t="shared" si="1"/>
        <v>66.666666666666657</v>
      </c>
      <c r="F17" s="9">
        <v>2</v>
      </c>
      <c r="G17" s="5">
        <f t="shared" si="2"/>
        <v>16.666666666666668</v>
      </c>
      <c r="H17" s="9">
        <v>4</v>
      </c>
      <c r="I17" s="5">
        <f t="shared" si="3"/>
        <v>33.333333333333336</v>
      </c>
      <c r="J17" s="9">
        <v>6</v>
      </c>
      <c r="K17" s="5">
        <f t="shared" si="4"/>
        <v>50</v>
      </c>
      <c r="L17" s="9">
        <v>0</v>
      </c>
      <c r="M17" s="5">
        <f t="shared" si="5"/>
        <v>0</v>
      </c>
      <c r="N17" s="6">
        <f t="shared" si="6"/>
        <v>100</v>
      </c>
      <c r="O17" s="6">
        <f t="shared" si="7"/>
        <v>50</v>
      </c>
      <c r="P17" s="6">
        <f t="shared" si="8"/>
        <v>3.666666666666667</v>
      </c>
      <c r="Q17" s="6">
        <f t="shared" si="9"/>
        <v>56.000000000000007</v>
      </c>
      <c r="R17" s="18" t="str">
        <f t="shared" si="10"/>
        <v>Допустимо</v>
      </c>
    </row>
    <row r="18" spans="1:18" ht="31.5">
      <c r="A18" s="2">
        <v>11</v>
      </c>
      <c r="B18" s="3" t="s">
        <v>29</v>
      </c>
      <c r="C18" s="9">
        <v>76</v>
      </c>
      <c r="D18" s="4">
        <f t="shared" si="0"/>
        <v>64</v>
      </c>
      <c r="E18" s="5">
        <f t="shared" si="1"/>
        <v>84.21052631578948</v>
      </c>
      <c r="F18" s="9">
        <v>7</v>
      </c>
      <c r="G18" s="5">
        <f t="shared" si="2"/>
        <v>10.9375</v>
      </c>
      <c r="H18" s="9">
        <v>9</v>
      </c>
      <c r="I18" s="5">
        <f t="shared" si="3"/>
        <v>14.0625</v>
      </c>
      <c r="J18" s="9">
        <v>36</v>
      </c>
      <c r="K18" s="5">
        <f t="shared" si="4"/>
        <v>56.25</v>
      </c>
      <c r="L18" s="9">
        <v>12</v>
      </c>
      <c r="M18" s="5">
        <f t="shared" si="5"/>
        <v>18.75</v>
      </c>
      <c r="N18" s="6">
        <f t="shared" si="6"/>
        <v>81.25</v>
      </c>
      <c r="O18" s="6">
        <f t="shared" si="7"/>
        <v>25</v>
      </c>
      <c r="P18" s="6">
        <f t="shared" si="8"/>
        <v>3.171875</v>
      </c>
      <c r="Q18" s="6">
        <f t="shared" si="9"/>
        <v>43.1875</v>
      </c>
      <c r="R18" s="18" t="str">
        <f t="shared" si="10"/>
        <v>Допустимо</v>
      </c>
    </row>
    <row r="19" spans="1:18" ht="31.5">
      <c r="A19" s="2">
        <v>12</v>
      </c>
      <c r="B19" s="3" t="s">
        <v>30</v>
      </c>
      <c r="C19" s="9">
        <v>60</v>
      </c>
      <c r="D19" s="4">
        <f t="shared" si="0"/>
        <v>53</v>
      </c>
      <c r="E19" s="5">
        <f t="shared" si="1"/>
        <v>88.333333333333343</v>
      </c>
      <c r="F19" s="9">
        <v>6</v>
      </c>
      <c r="G19" s="5">
        <f t="shared" si="2"/>
        <v>11.320754716981131</v>
      </c>
      <c r="H19" s="9">
        <v>29</v>
      </c>
      <c r="I19" s="5">
        <f t="shared" si="3"/>
        <v>54.716981132075475</v>
      </c>
      <c r="J19" s="9">
        <v>16</v>
      </c>
      <c r="K19" s="5">
        <f t="shared" si="4"/>
        <v>30.188679245283019</v>
      </c>
      <c r="L19" s="9">
        <v>2</v>
      </c>
      <c r="M19" s="5">
        <f t="shared" si="5"/>
        <v>3.7735849056603774</v>
      </c>
      <c r="N19" s="6">
        <f t="shared" si="6"/>
        <v>96.226415094339629</v>
      </c>
      <c r="O19" s="6">
        <f t="shared" si="7"/>
        <v>66.037735849056602</v>
      </c>
      <c r="P19" s="6">
        <f t="shared" si="8"/>
        <v>3.7358490566037741</v>
      </c>
      <c r="Q19" s="6">
        <f t="shared" si="9"/>
        <v>57.811320754716981</v>
      </c>
      <c r="R19" s="18" t="str">
        <f t="shared" si="10"/>
        <v>Допустимо</v>
      </c>
    </row>
    <row r="20" spans="1:18" ht="31.5">
      <c r="A20" s="2">
        <v>13</v>
      </c>
      <c r="B20" s="3" t="s">
        <v>31</v>
      </c>
      <c r="C20" s="9">
        <v>15</v>
      </c>
      <c r="D20" s="4">
        <f t="shared" si="0"/>
        <v>12</v>
      </c>
      <c r="E20" s="5">
        <f t="shared" si="1"/>
        <v>80</v>
      </c>
      <c r="F20" s="9">
        <v>0</v>
      </c>
      <c r="G20" s="5">
        <f t="shared" si="2"/>
        <v>0</v>
      </c>
      <c r="H20" s="9">
        <v>3</v>
      </c>
      <c r="I20" s="5">
        <f t="shared" si="3"/>
        <v>25</v>
      </c>
      <c r="J20" s="9">
        <v>7</v>
      </c>
      <c r="K20" s="5">
        <f t="shared" si="4"/>
        <v>58.333333333333336</v>
      </c>
      <c r="L20" s="9">
        <v>2</v>
      </c>
      <c r="M20" s="5">
        <f t="shared" si="5"/>
        <v>16.666666666666668</v>
      </c>
      <c r="N20" s="6">
        <f t="shared" si="6"/>
        <v>83.333333333333343</v>
      </c>
      <c r="O20" s="6">
        <f t="shared" si="7"/>
        <v>25</v>
      </c>
      <c r="P20" s="6">
        <f t="shared" si="8"/>
        <v>3.0833333333333339</v>
      </c>
      <c r="Q20" s="6">
        <f t="shared" si="9"/>
        <v>39.666666666666664</v>
      </c>
      <c r="R20" s="18" t="str">
        <f t="shared" si="10"/>
        <v>Допустимо</v>
      </c>
    </row>
    <row r="21" spans="1:18" ht="31.5">
      <c r="A21" s="2">
        <v>14</v>
      </c>
      <c r="B21" s="3" t="s">
        <v>32</v>
      </c>
      <c r="C21" s="9">
        <v>30</v>
      </c>
      <c r="D21" s="4">
        <f t="shared" si="0"/>
        <v>21</v>
      </c>
      <c r="E21" s="5">
        <f t="shared" si="1"/>
        <v>70</v>
      </c>
      <c r="F21" s="9">
        <v>4</v>
      </c>
      <c r="G21" s="5">
        <f t="shared" si="2"/>
        <v>19.047619047619047</v>
      </c>
      <c r="H21" s="9">
        <v>3</v>
      </c>
      <c r="I21" s="5">
        <f t="shared" si="3"/>
        <v>14.285714285714285</v>
      </c>
      <c r="J21" s="9">
        <v>12</v>
      </c>
      <c r="K21" s="5">
        <f t="shared" si="4"/>
        <v>57.142857142857139</v>
      </c>
      <c r="L21" s="9">
        <v>2</v>
      </c>
      <c r="M21" s="5">
        <f t="shared" si="5"/>
        <v>9.5238095238095237</v>
      </c>
      <c r="N21" s="6">
        <f t="shared" si="6"/>
        <v>90.476190476190482</v>
      </c>
      <c r="O21" s="6">
        <f t="shared" si="7"/>
        <v>33.333333333333336</v>
      </c>
      <c r="P21" s="6">
        <f t="shared" si="8"/>
        <v>3.4285714285714284</v>
      </c>
      <c r="Q21" s="6">
        <f t="shared" si="9"/>
        <v>50.285714285714285</v>
      </c>
      <c r="R21" s="18" t="str">
        <f t="shared" si="10"/>
        <v>Допустимо</v>
      </c>
    </row>
    <row r="22" spans="1:18" ht="31.5">
      <c r="A22" s="2">
        <v>15</v>
      </c>
      <c r="B22" s="3" t="s">
        <v>33</v>
      </c>
      <c r="C22" s="9">
        <v>0</v>
      </c>
      <c r="D22" s="4">
        <f t="shared" si="0"/>
        <v>0</v>
      </c>
      <c r="E22" s="5" t="e">
        <f t="shared" si="1"/>
        <v>#DIV/0!</v>
      </c>
      <c r="F22" s="9">
        <v>0</v>
      </c>
      <c r="G22" s="5" t="e">
        <f t="shared" si="2"/>
        <v>#DIV/0!</v>
      </c>
      <c r="H22" s="9">
        <v>0</v>
      </c>
      <c r="I22" s="5" t="e">
        <f t="shared" si="3"/>
        <v>#DIV/0!</v>
      </c>
      <c r="J22" s="9">
        <v>0</v>
      </c>
      <c r="K22" s="5" t="e">
        <f t="shared" si="4"/>
        <v>#DIV/0!</v>
      </c>
      <c r="L22" s="9">
        <v>0</v>
      </c>
      <c r="M22" s="5" t="e">
        <f t="shared" si="5"/>
        <v>#DIV/0!</v>
      </c>
      <c r="N22" s="6" t="e">
        <f t="shared" si="6"/>
        <v>#DIV/0!</v>
      </c>
      <c r="O22" s="6" t="e">
        <f t="shared" si="7"/>
        <v>#DIV/0!</v>
      </c>
      <c r="P22" s="6" t="e">
        <f t="shared" si="8"/>
        <v>#DIV/0!</v>
      </c>
      <c r="Q22" s="6" t="e">
        <f t="shared" si="9"/>
        <v>#DIV/0!</v>
      </c>
      <c r="R22" s="18" t="str">
        <f t="shared" si="10"/>
        <v>Допустимо</v>
      </c>
    </row>
    <row r="23" spans="1:18" ht="31.5">
      <c r="A23" s="2">
        <v>16</v>
      </c>
      <c r="B23" s="3" t="s">
        <v>34</v>
      </c>
      <c r="C23" s="9">
        <v>71</v>
      </c>
      <c r="D23" s="4">
        <f t="shared" si="0"/>
        <v>67</v>
      </c>
      <c r="E23" s="5">
        <f t="shared" si="1"/>
        <v>94.366197183098592</v>
      </c>
      <c r="F23" s="9">
        <v>36</v>
      </c>
      <c r="G23" s="5">
        <f t="shared" si="2"/>
        <v>53.731343283582092</v>
      </c>
      <c r="H23" s="9">
        <v>21</v>
      </c>
      <c r="I23" s="5">
        <f t="shared" si="3"/>
        <v>31.343283582089555</v>
      </c>
      <c r="J23" s="9">
        <v>9</v>
      </c>
      <c r="K23" s="5">
        <f t="shared" si="4"/>
        <v>13.432835820895523</v>
      </c>
      <c r="L23" s="9">
        <v>1</v>
      </c>
      <c r="M23" s="5">
        <f t="shared" si="5"/>
        <v>1.4925373134328359</v>
      </c>
      <c r="N23" s="6">
        <f t="shared" si="6"/>
        <v>98.507462686567166</v>
      </c>
      <c r="O23" s="6">
        <f t="shared" si="7"/>
        <v>85.074626865671647</v>
      </c>
      <c r="P23" s="6">
        <f t="shared" si="8"/>
        <v>4.3731343283582094</v>
      </c>
      <c r="Q23" s="6">
        <f t="shared" si="9"/>
        <v>78.865671641791039</v>
      </c>
      <c r="R23" s="18" t="str">
        <f t="shared" si="10"/>
        <v>Допустимо</v>
      </c>
    </row>
    <row r="24" spans="1:18" ht="15.75">
      <c r="A24" s="7"/>
      <c r="B24" s="1" t="s">
        <v>35</v>
      </c>
      <c r="C24" s="8">
        <f>SUM(C8:C23)</f>
        <v>660</v>
      </c>
      <c r="D24" s="8">
        <f>SUM(D8:D23)</f>
        <v>576</v>
      </c>
      <c r="E24" s="6">
        <f t="shared" si="1"/>
        <v>87.27272727272728</v>
      </c>
      <c r="F24" s="8">
        <f>SUM(F8:F23)</f>
        <v>117</v>
      </c>
      <c r="G24" s="6">
        <f t="shared" si="2"/>
        <v>20.3125</v>
      </c>
      <c r="H24" s="8">
        <f>SUM(H8:H23)</f>
        <v>169</v>
      </c>
      <c r="I24" s="6">
        <f t="shared" si="3"/>
        <v>29.340277777777775</v>
      </c>
      <c r="J24" s="8">
        <f>SUM(J8:J23)</f>
        <v>239</v>
      </c>
      <c r="K24" s="6">
        <f t="shared" si="4"/>
        <v>41.493055555555557</v>
      </c>
      <c r="L24" s="8">
        <f>SUM(L8:L23)</f>
        <v>51</v>
      </c>
      <c r="M24" s="6">
        <f t="shared" si="5"/>
        <v>8.8541666666666661</v>
      </c>
      <c r="N24" s="6">
        <f t="shared" si="6"/>
        <v>91.145833333333329</v>
      </c>
      <c r="O24" s="6">
        <f t="shared" si="7"/>
        <v>49.652777777777779</v>
      </c>
      <c r="P24" s="6">
        <f t="shared" si="8"/>
        <v>3.6111111111111107</v>
      </c>
      <c r="Q24" s="6">
        <f t="shared" si="9"/>
        <v>55.444444444444443</v>
      </c>
    </row>
    <row r="25" spans="1:18">
      <c r="A25" s="19" t="s">
        <v>36</v>
      </c>
      <c r="B25" s="19" t="s">
        <v>36</v>
      </c>
      <c r="C25" s="20" t="s">
        <v>36</v>
      </c>
      <c r="D25" s="19" t="s">
        <v>36</v>
      </c>
      <c r="E25" s="19" t="s">
        <v>36</v>
      </c>
      <c r="F25" s="20" t="s">
        <v>36</v>
      </c>
      <c r="G25" s="19" t="s">
        <v>36</v>
      </c>
      <c r="H25" s="20" t="s">
        <v>36</v>
      </c>
      <c r="I25" s="19" t="s">
        <v>36</v>
      </c>
      <c r="J25" s="20" t="s">
        <v>36</v>
      </c>
      <c r="K25" s="19" t="s">
        <v>36</v>
      </c>
      <c r="L25" s="20" t="s">
        <v>36</v>
      </c>
      <c r="M25" s="19" t="s">
        <v>36</v>
      </c>
      <c r="N25" s="19" t="s">
        <v>36</v>
      </c>
      <c r="O25" s="19" t="s">
        <v>36</v>
      </c>
      <c r="P25" s="19" t="s">
        <v>36</v>
      </c>
      <c r="Q25" s="19" t="s">
        <v>36</v>
      </c>
    </row>
    <row r="26" spans="1:18" ht="31.5">
      <c r="A26" s="2">
        <v>17</v>
      </c>
      <c r="B26" s="3" t="s">
        <v>37</v>
      </c>
      <c r="C26" s="9">
        <v>13</v>
      </c>
      <c r="D26" s="4">
        <f t="shared" ref="D26:D39" si="11">F26+H26+J26+L26</f>
        <v>11</v>
      </c>
      <c r="E26" s="5">
        <f t="shared" ref="E26:E40" si="12">100/C26*D26</f>
        <v>84.615384615384613</v>
      </c>
      <c r="F26" s="9">
        <v>1</v>
      </c>
      <c r="G26" s="5">
        <f t="shared" ref="G26:G40" si="13">100/D26*F26</f>
        <v>9.0909090909090917</v>
      </c>
      <c r="H26" s="9">
        <v>2</v>
      </c>
      <c r="I26" s="5">
        <f t="shared" ref="I26:I40" si="14">100/D26*H26</f>
        <v>18.181818181818183</v>
      </c>
      <c r="J26" s="9">
        <v>5</v>
      </c>
      <c r="K26" s="5">
        <f t="shared" ref="K26:K40" si="15">100/D26*J26</f>
        <v>45.45454545454546</v>
      </c>
      <c r="L26" s="9">
        <v>3</v>
      </c>
      <c r="M26" s="5">
        <f t="shared" ref="M26:M40" si="16">100/D26*L26</f>
        <v>27.272727272727273</v>
      </c>
      <c r="N26" s="6">
        <f t="shared" ref="N26:N40" si="17">100/D26*(F26+H26+J26)</f>
        <v>72.727272727272734</v>
      </c>
      <c r="O26" s="6">
        <f t="shared" ref="O26:O40" si="18">100/D26*(F26+H26)</f>
        <v>27.272727272727273</v>
      </c>
      <c r="P26" s="6">
        <f t="shared" ref="P26:P40" si="19">100/D26*(5*F26+4*H26+3*J26+2*L26)/100</f>
        <v>3.0909090909090913</v>
      </c>
      <c r="Q26" s="6">
        <f t="shared" ref="Q26:Q40" si="20">100/D26*(1*F26+0.64*H26+0.36*J26+0.16*L26)</f>
        <v>41.45454545454546</v>
      </c>
      <c r="R26" s="18" t="str">
        <f t="shared" ref="R26:R39" si="21">IF(C26&lt;D26,"Введено не верное количество отметок","Допустимо")</f>
        <v>Допустимо</v>
      </c>
    </row>
    <row r="27" spans="1:18" ht="47.25">
      <c r="A27" s="2">
        <v>18</v>
      </c>
      <c r="B27" s="3" t="s">
        <v>38</v>
      </c>
      <c r="C27" s="9">
        <v>5</v>
      </c>
      <c r="D27" s="4">
        <f t="shared" si="11"/>
        <v>5</v>
      </c>
      <c r="E27" s="5">
        <f t="shared" si="12"/>
        <v>100</v>
      </c>
      <c r="F27" s="9">
        <v>1</v>
      </c>
      <c r="G27" s="5">
        <f t="shared" si="13"/>
        <v>20</v>
      </c>
      <c r="H27" s="9">
        <v>0</v>
      </c>
      <c r="I27" s="5">
        <f t="shared" si="14"/>
        <v>0</v>
      </c>
      <c r="J27" s="9">
        <v>4</v>
      </c>
      <c r="K27" s="5">
        <f t="shared" si="15"/>
        <v>80</v>
      </c>
      <c r="L27" s="9">
        <v>0</v>
      </c>
      <c r="M27" s="5">
        <f t="shared" si="16"/>
        <v>0</v>
      </c>
      <c r="N27" s="6">
        <f t="shared" si="17"/>
        <v>100</v>
      </c>
      <c r="O27" s="6">
        <f t="shared" si="18"/>
        <v>20</v>
      </c>
      <c r="P27" s="6">
        <f t="shared" si="19"/>
        <v>3.4</v>
      </c>
      <c r="Q27" s="6">
        <f t="shared" si="20"/>
        <v>48.8</v>
      </c>
      <c r="R27" s="18" t="str">
        <f t="shared" si="21"/>
        <v>Допустимо</v>
      </c>
    </row>
    <row r="28" spans="1:18" ht="31.5">
      <c r="A28" s="2">
        <v>19</v>
      </c>
      <c r="B28" s="3" t="s">
        <v>39</v>
      </c>
      <c r="C28" s="9">
        <v>9</v>
      </c>
      <c r="D28" s="4">
        <f t="shared" si="11"/>
        <v>9</v>
      </c>
      <c r="E28" s="5">
        <f t="shared" si="12"/>
        <v>100</v>
      </c>
      <c r="F28" s="9">
        <v>1</v>
      </c>
      <c r="G28" s="5">
        <f t="shared" si="13"/>
        <v>11.111111111111111</v>
      </c>
      <c r="H28" s="9">
        <v>4</v>
      </c>
      <c r="I28" s="5">
        <f t="shared" si="14"/>
        <v>44.444444444444443</v>
      </c>
      <c r="J28" s="9">
        <v>3</v>
      </c>
      <c r="K28" s="5">
        <f t="shared" si="15"/>
        <v>33.333333333333329</v>
      </c>
      <c r="L28" s="9">
        <v>1</v>
      </c>
      <c r="M28" s="5">
        <f t="shared" si="16"/>
        <v>11.111111111111111</v>
      </c>
      <c r="N28" s="6">
        <f t="shared" si="17"/>
        <v>88.888888888888886</v>
      </c>
      <c r="O28" s="6">
        <f t="shared" si="18"/>
        <v>55.555555555555557</v>
      </c>
      <c r="P28" s="6">
        <f t="shared" si="19"/>
        <v>3.5555555555555554</v>
      </c>
      <c r="Q28" s="6">
        <f t="shared" si="20"/>
        <v>53.333333333333343</v>
      </c>
      <c r="R28" s="18" t="str">
        <f t="shared" si="21"/>
        <v>Допустимо</v>
      </c>
    </row>
    <row r="29" spans="1:18" ht="47.25">
      <c r="A29" s="2">
        <v>20</v>
      </c>
      <c r="B29" s="3" t="s">
        <v>40</v>
      </c>
      <c r="C29" s="9">
        <v>11</v>
      </c>
      <c r="D29" s="4">
        <f t="shared" si="11"/>
        <v>10</v>
      </c>
      <c r="E29" s="5">
        <f t="shared" si="12"/>
        <v>90.909090909090921</v>
      </c>
      <c r="F29" s="9">
        <v>0</v>
      </c>
      <c r="G29" s="5">
        <f t="shared" si="13"/>
        <v>0</v>
      </c>
      <c r="H29" s="9">
        <v>3</v>
      </c>
      <c r="I29" s="5">
        <f t="shared" si="14"/>
        <v>30</v>
      </c>
      <c r="J29" s="9">
        <v>7</v>
      </c>
      <c r="K29" s="5">
        <f t="shared" si="15"/>
        <v>70</v>
      </c>
      <c r="L29" s="9">
        <v>0</v>
      </c>
      <c r="M29" s="5">
        <f t="shared" si="16"/>
        <v>0</v>
      </c>
      <c r="N29" s="6">
        <f t="shared" si="17"/>
        <v>100</v>
      </c>
      <c r="O29" s="6">
        <f t="shared" si="18"/>
        <v>30</v>
      </c>
      <c r="P29" s="6">
        <f t="shared" si="19"/>
        <v>3.3</v>
      </c>
      <c r="Q29" s="6">
        <f t="shared" si="20"/>
        <v>44.399999999999991</v>
      </c>
      <c r="R29" s="18" t="str">
        <f t="shared" si="21"/>
        <v>Допустимо</v>
      </c>
    </row>
    <row r="30" spans="1:18" ht="47.25">
      <c r="A30" s="2">
        <v>21</v>
      </c>
      <c r="B30" s="3" t="s">
        <v>41</v>
      </c>
      <c r="C30" s="9">
        <v>66</v>
      </c>
      <c r="D30" s="4">
        <f t="shared" si="11"/>
        <v>62</v>
      </c>
      <c r="E30" s="5">
        <f t="shared" si="12"/>
        <v>93.939393939393938</v>
      </c>
      <c r="F30" s="9">
        <v>10</v>
      </c>
      <c r="G30" s="5">
        <f t="shared" si="13"/>
        <v>16.129032258064516</v>
      </c>
      <c r="H30" s="9">
        <v>22</v>
      </c>
      <c r="I30" s="5">
        <f t="shared" si="14"/>
        <v>35.483870967741936</v>
      </c>
      <c r="J30" s="9">
        <v>24</v>
      </c>
      <c r="K30" s="5">
        <f t="shared" si="15"/>
        <v>38.709677419354833</v>
      </c>
      <c r="L30" s="9">
        <v>6</v>
      </c>
      <c r="M30" s="5">
        <f t="shared" si="16"/>
        <v>9.6774193548387082</v>
      </c>
      <c r="N30" s="6">
        <f t="shared" si="17"/>
        <v>90.322580645161281</v>
      </c>
      <c r="O30" s="6">
        <f t="shared" si="18"/>
        <v>51.612903225806448</v>
      </c>
      <c r="P30" s="6">
        <f t="shared" si="19"/>
        <v>3.5806451612903225</v>
      </c>
      <c r="Q30" s="6">
        <f t="shared" si="20"/>
        <v>54.322580645161288</v>
      </c>
      <c r="R30" s="18" t="str">
        <f t="shared" si="21"/>
        <v>Допустимо</v>
      </c>
    </row>
    <row r="31" spans="1:18" ht="31.5">
      <c r="A31" s="2">
        <v>22</v>
      </c>
      <c r="B31" s="3" t="s">
        <v>42</v>
      </c>
      <c r="C31" s="9">
        <v>14</v>
      </c>
      <c r="D31" s="4">
        <f t="shared" si="11"/>
        <v>13</v>
      </c>
      <c r="E31" s="5">
        <f t="shared" si="12"/>
        <v>92.857142857142861</v>
      </c>
      <c r="F31" s="9">
        <v>0</v>
      </c>
      <c r="G31" s="5">
        <f t="shared" si="13"/>
        <v>0</v>
      </c>
      <c r="H31" s="9">
        <v>5</v>
      </c>
      <c r="I31" s="5">
        <f t="shared" si="14"/>
        <v>38.46153846153846</v>
      </c>
      <c r="J31" s="9">
        <v>7</v>
      </c>
      <c r="K31" s="5">
        <f t="shared" si="15"/>
        <v>53.846153846153847</v>
      </c>
      <c r="L31" s="9">
        <v>1</v>
      </c>
      <c r="M31" s="5">
        <f t="shared" si="16"/>
        <v>7.6923076923076925</v>
      </c>
      <c r="N31" s="6">
        <f t="shared" si="17"/>
        <v>92.307692307692307</v>
      </c>
      <c r="O31" s="6">
        <f t="shared" si="18"/>
        <v>38.46153846153846</v>
      </c>
      <c r="P31" s="6">
        <f t="shared" si="19"/>
        <v>3.3076923076923079</v>
      </c>
      <c r="Q31" s="6">
        <f t="shared" si="20"/>
        <v>45.230769230769241</v>
      </c>
      <c r="R31" s="18" t="str">
        <f t="shared" si="21"/>
        <v>Допустимо</v>
      </c>
    </row>
    <row r="32" spans="1:18" ht="31.5">
      <c r="A32" s="2">
        <v>23</v>
      </c>
      <c r="B32" s="3" t="s">
        <v>43</v>
      </c>
      <c r="C32" s="9">
        <v>6</v>
      </c>
      <c r="D32" s="4">
        <f t="shared" si="11"/>
        <v>5</v>
      </c>
      <c r="E32" s="5">
        <f t="shared" si="12"/>
        <v>83.333333333333343</v>
      </c>
      <c r="F32" s="9">
        <v>1</v>
      </c>
      <c r="G32" s="5">
        <f t="shared" si="13"/>
        <v>20</v>
      </c>
      <c r="H32" s="9">
        <v>2</v>
      </c>
      <c r="I32" s="5">
        <f t="shared" si="14"/>
        <v>40</v>
      </c>
      <c r="J32" s="9">
        <v>2</v>
      </c>
      <c r="K32" s="5">
        <f t="shared" si="15"/>
        <v>40</v>
      </c>
      <c r="L32" s="9">
        <v>0</v>
      </c>
      <c r="M32" s="5">
        <f t="shared" si="16"/>
        <v>0</v>
      </c>
      <c r="N32" s="6">
        <f t="shared" si="17"/>
        <v>100</v>
      </c>
      <c r="O32" s="6">
        <f t="shared" si="18"/>
        <v>60</v>
      </c>
      <c r="P32" s="6">
        <f t="shared" si="19"/>
        <v>3.8</v>
      </c>
      <c r="Q32" s="6">
        <f t="shared" si="20"/>
        <v>60</v>
      </c>
      <c r="R32" s="18" t="str">
        <f t="shared" si="21"/>
        <v>Допустимо</v>
      </c>
    </row>
    <row r="33" spans="1:18" ht="31.5">
      <c r="A33" s="2">
        <v>24</v>
      </c>
      <c r="B33" s="3" t="s">
        <v>44</v>
      </c>
      <c r="C33" s="9">
        <v>22</v>
      </c>
      <c r="D33" s="4">
        <f t="shared" si="11"/>
        <v>22</v>
      </c>
      <c r="E33" s="5">
        <f t="shared" si="12"/>
        <v>100.00000000000001</v>
      </c>
      <c r="F33" s="9">
        <v>4</v>
      </c>
      <c r="G33" s="5">
        <f t="shared" si="13"/>
        <v>18.181818181818183</v>
      </c>
      <c r="H33" s="9">
        <v>6</v>
      </c>
      <c r="I33" s="5">
        <f t="shared" si="14"/>
        <v>27.272727272727273</v>
      </c>
      <c r="J33" s="9">
        <v>9</v>
      </c>
      <c r="K33" s="5">
        <f t="shared" si="15"/>
        <v>40.909090909090914</v>
      </c>
      <c r="L33" s="9">
        <v>3</v>
      </c>
      <c r="M33" s="5">
        <f t="shared" si="16"/>
        <v>13.636363636363637</v>
      </c>
      <c r="N33" s="6">
        <f t="shared" si="17"/>
        <v>86.363636363636374</v>
      </c>
      <c r="O33" s="6">
        <f t="shared" si="18"/>
        <v>45.45454545454546</v>
      </c>
      <c r="P33" s="6">
        <f t="shared" si="19"/>
        <v>3.5000000000000004</v>
      </c>
      <c r="Q33" s="6">
        <f t="shared" si="20"/>
        <v>52.545454545454554</v>
      </c>
      <c r="R33" s="18" t="str">
        <f t="shared" si="21"/>
        <v>Допустимо</v>
      </c>
    </row>
    <row r="34" spans="1:18" ht="47.25">
      <c r="A34" s="2">
        <v>25</v>
      </c>
      <c r="B34" s="3" t="s">
        <v>45</v>
      </c>
      <c r="C34" s="9">
        <v>19</v>
      </c>
      <c r="D34" s="4">
        <f t="shared" si="11"/>
        <v>18</v>
      </c>
      <c r="E34" s="5">
        <f t="shared" si="12"/>
        <v>94.736842105263165</v>
      </c>
      <c r="F34" s="9">
        <v>3</v>
      </c>
      <c r="G34" s="5">
        <f t="shared" si="13"/>
        <v>16.666666666666664</v>
      </c>
      <c r="H34" s="9">
        <v>6</v>
      </c>
      <c r="I34" s="5">
        <f t="shared" si="14"/>
        <v>33.333333333333329</v>
      </c>
      <c r="J34" s="9">
        <v>8</v>
      </c>
      <c r="K34" s="5">
        <f t="shared" si="15"/>
        <v>44.444444444444443</v>
      </c>
      <c r="L34" s="9">
        <v>1</v>
      </c>
      <c r="M34" s="5">
        <f t="shared" si="16"/>
        <v>5.5555555555555554</v>
      </c>
      <c r="N34" s="6">
        <f t="shared" si="17"/>
        <v>94.444444444444443</v>
      </c>
      <c r="O34" s="6">
        <f t="shared" si="18"/>
        <v>50</v>
      </c>
      <c r="P34" s="6">
        <f t="shared" si="19"/>
        <v>3.6111111111111107</v>
      </c>
      <c r="Q34" s="6">
        <f t="shared" si="20"/>
        <v>54.888888888888879</v>
      </c>
      <c r="R34" s="18" t="str">
        <f t="shared" si="21"/>
        <v>Допустимо</v>
      </c>
    </row>
    <row r="35" spans="1:18" ht="31.5">
      <c r="A35" s="2">
        <v>26</v>
      </c>
      <c r="B35" s="3" t="s">
        <v>46</v>
      </c>
      <c r="C35" s="9">
        <v>38</v>
      </c>
      <c r="D35" s="4">
        <f t="shared" si="11"/>
        <v>38</v>
      </c>
      <c r="E35" s="5">
        <f t="shared" si="12"/>
        <v>100</v>
      </c>
      <c r="F35" s="9">
        <v>3</v>
      </c>
      <c r="G35" s="5">
        <f t="shared" si="13"/>
        <v>7.8947368421052637</v>
      </c>
      <c r="H35" s="9">
        <v>8</v>
      </c>
      <c r="I35" s="5">
        <f t="shared" si="14"/>
        <v>21.05263157894737</v>
      </c>
      <c r="J35" s="9">
        <v>22</v>
      </c>
      <c r="K35" s="5">
        <f t="shared" si="15"/>
        <v>57.894736842105267</v>
      </c>
      <c r="L35" s="9">
        <v>5</v>
      </c>
      <c r="M35" s="5">
        <f t="shared" si="16"/>
        <v>13.157894736842106</v>
      </c>
      <c r="N35" s="6">
        <f t="shared" si="17"/>
        <v>86.842105263157904</v>
      </c>
      <c r="O35" s="6">
        <f t="shared" si="18"/>
        <v>28.947368421052634</v>
      </c>
      <c r="P35" s="6">
        <f t="shared" si="19"/>
        <v>3.2368421052631584</v>
      </c>
      <c r="Q35" s="6">
        <f t="shared" si="20"/>
        <v>44.315789473684212</v>
      </c>
      <c r="R35" s="18" t="str">
        <f t="shared" si="21"/>
        <v>Допустимо</v>
      </c>
    </row>
    <row r="36" spans="1:18" ht="31.5">
      <c r="A36" s="2">
        <v>27</v>
      </c>
      <c r="B36" s="3" t="s">
        <v>47</v>
      </c>
      <c r="C36" s="9">
        <v>12</v>
      </c>
      <c r="D36" s="4">
        <f t="shared" si="11"/>
        <v>10</v>
      </c>
      <c r="E36" s="5">
        <f t="shared" si="12"/>
        <v>83.333333333333343</v>
      </c>
      <c r="F36" s="9">
        <v>1</v>
      </c>
      <c r="G36" s="5">
        <f t="shared" si="13"/>
        <v>10</v>
      </c>
      <c r="H36" s="9">
        <v>5</v>
      </c>
      <c r="I36" s="5">
        <f t="shared" si="14"/>
        <v>50</v>
      </c>
      <c r="J36" s="9">
        <v>4</v>
      </c>
      <c r="K36" s="5">
        <f t="shared" si="15"/>
        <v>40</v>
      </c>
      <c r="L36" s="9">
        <v>0</v>
      </c>
      <c r="M36" s="5">
        <f t="shared" si="16"/>
        <v>0</v>
      </c>
      <c r="N36" s="6">
        <f t="shared" si="17"/>
        <v>100</v>
      </c>
      <c r="O36" s="6">
        <f t="shared" si="18"/>
        <v>60</v>
      </c>
      <c r="P36" s="6">
        <f t="shared" si="19"/>
        <v>3.7</v>
      </c>
      <c r="Q36" s="6">
        <f t="shared" si="20"/>
        <v>56.400000000000006</v>
      </c>
      <c r="R36" s="18" t="str">
        <f t="shared" si="21"/>
        <v>Допустимо</v>
      </c>
    </row>
    <row r="37" spans="1:18" ht="47.25">
      <c r="A37" s="2">
        <v>28</v>
      </c>
      <c r="B37" s="3" t="s">
        <v>48</v>
      </c>
      <c r="C37" s="9">
        <v>18</v>
      </c>
      <c r="D37" s="4">
        <f t="shared" si="11"/>
        <v>18</v>
      </c>
      <c r="E37" s="5">
        <f t="shared" si="12"/>
        <v>100</v>
      </c>
      <c r="F37" s="9">
        <v>1</v>
      </c>
      <c r="G37" s="5">
        <f t="shared" si="13"/>
        <v>5.5555555555555554</v>
      </c>
      <c r="H37" s="9">
        <v>7</v>
      </c>
      <c r="I37" s="5">
        <f t="shared" si="14"/>
        <v>38.888888888888886</v>
      </c>
      <c r="J37" s="9">
        <v>8</v>
      </c>
      <c r="K37" s="5">
        <f t="shared" si="15"/>
        <v>44.444444444444443</v>
      </c>
      <c r="L37" s="9">
        <v>2</v>
      </c>
      <c r="M37" s="5">
        <f t="shared" si="16"/>
        <v>11.111111111111111</v>
      </c>
      <c r="N37" s="6">
        <f t="shared" si="17"/>
        <v>88.888888888888886</v>
      </c>
      <c r="O37" s="6">
        <f t="shared" si="18"/>
        <v>44.444444444444443</v>
      </c>
      <c r="P37" s="6">
        <f t="shared" si="19"/>
        <v>3.3888888888888884</v>
      </c>
      <c r="Q37" s="6">
        <f t="shared" si="20"/>
        <v>48.222222222222221</v>
      </c>
      <c r="R37" s="18" t="str">
        <f t="shared" si="21"/>
        <v>Допустимо</v>
      </c>
    </row>
    <row r="38" spans="1:18" ht="31.5">
      <c r="A38" s="2">
        <v>29</v>
      </c>
      <c r="B38" s="3" t="s">
        <v>49</v>
      </c>
      <c r="C38" s="9">
        <v>13</v>
      </c>
      <c r="D38" s="4">
        <f t="shared" si="11"/>
        <v>11</v>
      </c>
      <c r="E38" s="5">
        <f t="shared" si="12"/>
        <v>84.615384615384613</v>
      </c>
      <c r="F38" s="9">
        <v>4</v>
      </c>
      <c r="G38" s="5">
        <f t="shared" si="13"/>
        <v>36.363636363636367</v>
      </c>
      <c r="H38" s="9">
        <v>1</v>
      </c>
      <c r="I38" s="5">
        <f t="shared" si="14"/>
        <v>9.0909090909090917</v>
      </c>
      <c r="J38" s="9">
        <v>5</v>
      </c>
      <c r="K38" s="5">
        <f t="shared" si="15"/>
        <v>45.45454545454546</v>
      </c>
      <c r="L38" s="9">
        <v>1</v>
      </c>
      <c r="M38" s="5">
        <f t="shared" si="16"/>
        <v>9.0909090909090917</v>
      </c>
      <c r="N38" s="6">
        <f t="shared" si="17"/>
        <v>90.909090909090921</v>
      </c>
      <c r="O38" s="6">
        <f t="shared" si="18"/>
        <v>45.45454545454546</v>
      </c>
      <c r="P38" s="6">
        <f t="shared" si="19"/>
        <v>3.7272727272727275</v>
      </c>
      <c r="Q38" s="6">
        <f t="shared" si="20"/>
        <v>60</v>
      </c>
      <c r="R38" s="18" t="str">
        <f t="shared" si="21"/>
        <v>Допустимо</v>
      </c>
    </row>
    <row r="39" spans="1:18" ht="31.5">
      <c r="A39" s="2">
        <v>30</v>
      </c>
      <c r="B39" s="3" t="s">
        <v>50</v>
      </c>
      <c r="C39" s="9">
        <v>11</v>
      </c>
      <c r="D39" s="4">
        <f t="shared" si="11"/>
        <v>11</v>
      </c>
      <c r="E39" s="5">
        <f t="shared" si="12"/>
        <v>100.00000000000001</v>
      </c>
      <c r="F39" s="9">
        <v>0</v>
      </c>
      <c r="G39" s="5">
        <f t="shared" si="13"/>
        <v>0</v>
      </c>
      <c r="H39" s="9">
        <v>1</v>
      </c>
      <c r="I39" s="5">
        <f t="shared" si="14"/>
        <v>9.0909090909090917</v>
      </c>
      <c r="J39" s="9">
        <v>7</v>
      </c>
      <c r="K39" s="5">
        <f t="shared" si="15"/>
        <v>63.63636363636364</v>
      </c>
      <c r="L39" s="9">
        <v>3</v>
      </c>
      <c r="M39" s="5">
        <f t="shared" si="16"/>
        <v>27.272727272727273</v>
      </c>
      <c r="N39" s="6">
        <f t="shared" si="17"/>
        <v>72.727272727272734</v>
      </c>
      <c r="O39" s="6">
        <f t="shared" si="18"/>
        <v>9.0909090909090917</v>
      </c>
      <c r="P39" s="6">
        <f t="shared" si="19"/>
        <v>2.8181818181818188</v>
      </c>
      <c r="Q39" s="6">
        <f t="shared" si="20"/>
        <v>33.090909090909093</v>
      </c>
      <c r="R39" s="18" t="str">
        <f t="shared" si="21"/>
        <v>Допустимо</v>
      </c>
    </row>
    <row r="40" spans="1:18" ht="15.75">
      <c r="A40" s="7"/>
      <c r="B40" s="1" t="s">
        <v>51</v>
      </c>
      <c r="C40" s="8">
        <f>SUM(C26:C39)</f>
        <v>257</v>
      </c>
      <c r="D40" s="8">
        <f>SUM(D26:D39)</f>
        <v>243</v>
      </c>
      <c r="E40" s="6">
        <f t="shared" si="12"/>
        <v>94.552529182879383</v>
      </c>
      <c r="F40" s="8">
        <f>SUM(F26:F39)</f>
        <v>30</v>
      </c>
      <c r="G40" s="6">
        <f t="shared" si="13"/>
        <v>12.345679012345679</v>
      </c>
      <c r="H40" s="8">
        <f>SUM(H26:H39)</f>
        <v>72</v>
      </c>
      <c r="I40" s="6">
        <f t="shared" si="14"/>
        <v>29.62962962962963</v>
      </c>
      <c r="J40" s="8">
        <f>SUM(J26:J39)</f>
        <v>115</v>
      </c>
      <c r="K40" s="6">
        <f t="shared" si="15"/>
        <v>47.325102880658434</v>
      </c>
      <c r="L40" s="8">
        <f>SUM(L26:L39)</f>
        <v>26</v>
      </c>
      <c r="M40" s="6">
        <f t="shared" si="16"/>
        <v>10.699588477366255</v>
      </c>
      <c r="N40" s="6">
        <f t="shared" si="17"/>
        <v>89.300411522633752</v>
      </c>
      <c r="O40" s="6">
        <f t="shared" si="18"/>
        <v>41.97530864197531</v>
      </c>
      <c r="P40" s="6">
        <f t="shared" si="19"/>
        <v>3.4362139917695473</v>
      </c>
      <c r="Q40" s="6">
        <f t="shared" si="20"/>
        <v>50.057613168724274</v>
      </c>
    </row>
    <row r="41" spans="1:18">
      <c r="A41" s="19" t="s">
        <v>52</v>
      </c>
      <c r="B41" s="19" t="s">
        <v>52</v>
      </c>
      <c r="C41" s="20" t="s">
        <v>52</v>
      </c>
      <c r="D41" s="19" t="s">
        <v>52</v>
      </c>
      <c r="E41" s="19" t="s">
        <v>52</v>
      </c>
      <c r="F41" s="20" t="s">
        <v>52</v>
      </c>
      <c r="G41" s="19" t="s">
        <v>52</v>
      </c>
      <c r="H41" s="20" t="s">
        <v>52</v>
      </c>
      <c r="I41" s="19" t="s">
        <v>52</v>
      </c>
      <c r="J41" s="20" t="s">
        <v>52</v>
      </c>
      <c r="K41" s="19" t="s">
        <v>52</v>
      </c>
      <c r="L41" s="20" t="s">
        <v>52</v>
      </c>
      <c r="M41" s="19" t="s">
        <v>52</v>
      </c>
      <c r="N41" s="19" t="s">
        <v>52</v>
      </c>
      <c r="O41" s="19" t="s">
        <v>52</v>
      </c>
      <c r="P41" s="19" t="s">
        <v>52</v>
      </c>
      <c r="Q41" s="19" t="s">
        <v>52</v>
      </c>
    </row>
    <row r="42" spans="1:18" ht="31.5">
      <c r="A42" s="2">
        <v>31</v>
      </c>
      <c r="B42" s="3" t="s">
        <v>53</v>
      </c>
      <c r="C42" s="9">
        <v>49</v>
      </c>
      <c r="D42" s="4">
        <f>F42+H42+J42+L42</f>
        <v>36</v>
      </c>
      <c r="E42" s="5">
        <f>100/C42*D42</f>
        <v>73.469387755102048</v>
      </c>
      <c r="F42" s="9">
        <v>2</v>
      </c>
      <c r="G42" s="5">
        <f>100/D42*F42</f>
        <v>5.5555555555555554</v>
      </c>
      <c r="H42" s="9">
        <v>15</v>
      </c>
      <c r="I42" s="5">
        <f>100/D42*H42</f>
        <v>41.666666666666664</v>
      </c>
      <c r="J42" s="9">
        <v>15</v>
      </c>
      <c r="K42" s="5">
        <f>100/D42*J42</f>
        <v>41.666666666666664</v>
      </c>
      <c r="L42" s="9">
        <v>4</v>
      </c>
      <c r="M42" s="5">
        <f>100/D42*L42</f>
        <v>11.111111111111111</v>
      </c>
      <c r="N42" s="6">
        <f>100/D42*(F42+H42+J42)</f>
        <v>88.888888888888886</v>
      </c>
      <c r="O42" s="6">
        <f>100/D42*(F42+H42)</f>
        <v>47.222222222222221</v>
      </c>
      <c r="P42" s="6">
        <f>100/D42*(5*F42+4*H42+3*J42+2*L42)/100</f>
        <v>3.4166666666666661</v>
      </c>
      <c r="Q42" s="6">
        <f>100/D42*(1*F42+0.64*H42+0.36*J42+0.16*L42)</f>
        <v>49</v>
      </c>
      <c r="R42" s="18" t="str">
        <f>IF(C42&lt;D42,"Введено не верное количество отметок","Допустимо")</f>
        <v>Допустимо</v>
      </c>
    </row>
    <row r="43" spans="1:18" ht="15.75">
      <c r="A43" s="2">
        <v>32</v>
      </c>
      <c r="B43" s="3" t="s">
        <v>54</v>
      </c>
      <c r="C43" s="9">
        <v>63</v>
      </c>
      <c r="D43" s="4">
        <f>F43+H43+J43+L43</f>
        <v>42</v>
      </c>
      <c r="E43" s="5">
        <f>100/C43*D43</f>
        <v>66.666666666666657</v>
      </c>
      <c r="F43" s="9">
        <v>7</v>
      </c>
      <c r="G43" s="5">
        <f>100/D43*F43</f>
        <v>16.666666666666668</v>
      </c>
      <c r="H43" s="9">
        <v>5</v>
      </c>
      <c r="I43" s="5">
        <f>100/D43*H43</f>
        <v>11.904761904761905</v>
      </c>
      <c r="J43" s="9">
        <v>26</v>
      </c>
      <c r="K43" s="5">
        <f>100/D43*J43</f>
        <v>61.904761904761905</v>
      </c>
      <c r="L43" s="9">
        <v>4</v>
      </c>
      <c r="M43" s="5">
        <f>100/D43*L43</f>
        <v>9.5238095238095237</v>
      </c>
      <c r="N43" s="6">
        <f>100/D43*(F43+H43+J43)</f>
        <v>90.476190476190482</v>
      </c>
      <c r="O43" s="6">
        <f>100/D43*(F43+H43)</f>
        <v>28.571428571428569</v>
      </c>
      <c r="P43" s="6">
        <f>100/D43*(5*F43+4*H43+3*J43+2*L43)/100</f>
        <v>3.3571428571428572</v>
      </c>
      <c r="Q43" s="6">
        <f>100/D43*(1*F43+0.64*H43+0.36*J43+0.16*L43)</f>
        <v>48.095238095238095</v>
      </c>
      <c r="R43" s="18" t="str">
        <f>IF(C43&lt;D43,"Введено не верное количество отметок","Допустимо")</f>
        <v>Допустимо</v>
      </c>
    </row>
    <row r="44" spans="1:18" ht="15.75">
      <c r="A44" s="7"/>
      <c r="B44" s="1" t="s">
        <v>55</v>
      </c>
      <c r="C44" s="8">
        <f>SUM(C42:C43)</f>
        <v>112</v>
      </c>
      <c r="D44" s="8">
        <f>SUM(D42:D43)</f>
        <v>78</v>
      </c>
      <c r="E44" s="6">
        <f>100/C44*D44</f>
        <v>69.642857142857153</v>
      </c>
      <c r="F44" s="8">
        <f>SUM(F42:F43)</f>
        <v>9</v>
      </c>
      <c r="G44" s="6">
        <f>100/D44*F44</f>
        <v>11.53846153846154</v>
      </c>
      <c r="H44" s="8">
        <f>SUM(H42:H43)</f>
        <v>20</v>
      </c>
      <c r="I44" s="6">
        <f>100/D44*H44</f>
        <v>25.641025641025642</v>
      </c>
      <c r="J44" s="8">
        <f>SUM(J42:J43)</f>
        <v>41</v>
      </c>
      <c r="K44" s="6">
        <f>100/D44*J44</f>
        <v>52.564102564102569</v>
      </c>
      <c r="L44" s="8">
        <f>SUM(L42:L43)</f>
        <v>8</v>
      </c>
      <c r="M44" s="6">
        <f>100/D44*L44</f>
        <v>10.256410256410257</v>
      </c>
      <c r="N44" s="6">
        <f>100/D44*(F44+H44+J44)</f>
        <v>89.743589743589752</v>
      </c>
      <c r="O44" s="6">
        <f>100/D44*(F44+H44)</f>
        <v>37.179487179487182</v>
      </c>
      <c r="P44" s="6">
        <f>100/D44*(5*F44+4*H44+3*J44+2*L44)/100</f>
        <v>3.384615384615385</v>
      </c>
      <c r="Q44" s="6">
        <f>100/D44*(1*F44+0.64*H44+0.36*J44+0.16*L44)</f>
        <v>48.512820512820518</v>
      </c>
    </row>
    <row r="45" spans="1:18">
      <c r="A45" s="19" t="s">
        <v>56</v>
      </c>
      <c r="B45" s="19" t="s">
        <v>56</v>
      </c>
      <c r="C45" s="20" t="s">
        <v>56</v>
      </c>
      <c r="D45" s="19" t="s">
        <v>56</v>
      </c>
      <c r="E45" s="19" t="s">
        <v>56</v>
      </c>
      <c r="F45" s="20" t="s">
        <v>56</v>
      </c>
      <c r="G45" s="19" t="s">
        <v>56</v>
      </c>
      <c r="H45" s="20" t="s">
        <v>56</v>
      </c>
      <c r="I45" s="19" t="s">
        <v>56</v>
      </c>
      <c r="J45" s="20" t="s">
        <v>56</v>
      </c>
      <c r="K45" s="19" t="s">
        <v>56</v>
      </c>
      <c r="L45" s="20" t="s">
        <v>56</v>
      </c>
      <c r="M45" s="19" t="s">
        <v>56</v>
      </c>
      <c r="N45" s="19" t="s">
        <v>56</v>
      </c>
      <c r="O45" s="19" t="s">
        <v>56</v>
      </c>
      <c r="P45" s="19" t="s">
        <v>56</v>
      </c>
      <c r="Q45" s="19" t="s">
        <v>56</v>
      </c>
    </row>
    <row r="46" spans="1:18" ht="31.5">
      <c r="A46" s="2">
        <v>33</v>
      </c>
      <c r="B46" s="3" t="s">
        <v>57</v>
      </c>
      <c r="C46" s="10">
        <v>1</v>
      </c>
      <c r="D46" s="4">
        <f t="shared" ref="D46:D58" si="22">F46+H46+J46+L46</f>
        <v>1</v>
      </c>
      <c r="E46" s="5">
        <f t="shared" ref="E46:E59" si="23">100/C46*D46</f>
        <v>100</v>
      </c>
      <c r="F46" s="10">
        <v>0</v>
      </c>
      <c r="G46" s="5">
        <f t="shared" ref="G46:G59" si="24">100/D46*F46</f>
        <v>0</v>
      </c>
      <c r="H46" s="10">
        <v>1</v>
      </c>
      <c r="I46" s="5">
        <f t="shared" ref="I46:I59" si="25">100/D46*H46</f>
        <v>100</v>
      </c>
      <c r="J46" s="10">
        <v>0</v>
      </c>
      <c r="K46" s="5">
        <f t="shared" ref="K46:K59" si="26">100/D46*J46</f>
        <v>0</v>
      </c>
      <c r="L46" s="10">
        <v>0</v>
      </c>
      <c r="M46" s="5">
        <f t="shared" ref="M46:M59" si="27">100/D46*L46</f>
        <v>0</v>
      </c>
      <c r="N46" s="6">
        <f t="shared" ref="N46:N59" si="28">100/D46*(F46+H46+J46)</f>
        <v>100</v>
      </c>
      <c r="O46" s="6">
        <f t="shared" ref="O46:O59" si="29">100/D46*(F46+H46)</f>
        <v>100</v>
      </c>
      <c r="P46" s="6">
        <f t="shared" ref="P46:P59" si="30">100/D46*(5*F46+4*H46+3*J46+2*L46)/100</f>
        <v>4</v>
      </c>
      <c r="Q46" s="6">
        <f t="shared" ref="Q46:Q59" si="31">100/D46*(1*F46+0.64*H46+0.36*J46+0.16*L46)</f>
        <v>64</v>
      </c>
      <c r="R46" s="18" t="str">
        <f t="shared" ref="R46:R58" si="32">IF(C46&lt;D46,"Введено не верное количество отметок","Допустимо")</f>
        <v>Допустимо</v>
      </c>
    </row>
    <row r="47" spans="1:18" ht="15.75">
      <c r="A47" s="2">
        <v>34</v>
      </c>
      <c r="B47" s="3" t="s">
        <v>58</v>
      </c>
      <c r="C47" s="10">
        <v>50</v>
      </c>
      <c r="D47" s="4">
        <f t="shared" si="22"/>
        <v>42</v>
      </c>
      <c r="E47" s="5">
        <f t="shared" si="23"/>
        <v>84</v>
      </c>
      <c r="F47" s="10">
        <v>18</v>
      </c>
      <c r="G47" s="5">
        <f t="shared" si="24"/>
        <v>42.857142857142854</v>
      </c>
      <c r="H47" s="10">
        <v>8</v>
      </c>
      <c r="I47" s="5">
        <f t="shared" si="25"/>
        <v>19.047619047619047</v>
      </c>
      <c r="J47" s="10">
        <v>8</v>
      </c>
      <c r="K47" s="5">
        <f t="shared" si="26"/>
        <v>19.047619047619047</v>
      </c>
      <c r="L47" s="10">
        <v>8</v>
      </c>
      <c r="M47" s="5">
        <f t="shared" si="27"/>
        <v>19.047619047619047</v>
      </c>
      <c r="N47" s="6">
        <f t="shared" si="28"/>
        <v>80.952380952380949</v>
      </c>
      <c r="O47" s="6">
        <f t="shared" si="29"/>
        <v>61.904761904761905</v>
      </c>
      <c r="P47" s="6">
        <f t="shared" si="30"/>
        <v>3.8571428571428572</v>
      </c>
      <c r="Q47" s="6">
        <f t="shared" si="31"/>
        <v>64.952380952380949</v>
      </c>
      <c r="R47" s="18" t="str">
        <f t="shared" si="32"/>
        <v>Допустимо</v>
      </c>
    </row>
    <row r="48" spans="1:18" ht="31.5">
      <c r="A48" s="2">
        <v>35</v>
      </c>
      <c r="B48" s="3" t="s">
        <v>59</v>
      </c>
      <c r="C48" s="10">
        <v>6</v>
      </c>
      <c r="D48" s="4">
        <f t="shared" si="22"/>
        <v>5</v>
      </c>
      <c r="E48" s="5">
        <f t="shared" si="23"/>
        <v>83.333333333333343</v>
      </c>
      <c r="F48" s="10">
        <v>1</v>
      </c>
      <c r="G48" s="5">
        <f t="shared" si="24"/>
        <v>20</v>
      </c>
      <c r="H48" s="10">
        <v>0</v>
      </c>
      <c r="I48" s="5">
        <f t="shared" si="25"/>
        <v>0</v>
      </c>
      <c r="J48" s="10">
        <v>4</v>
      </c>
      <c r="K48" s="5">
        <f t="shared" si="26"/>
        <v>80</v>
      </c>
      <c r="L48" s="10">
        <v>0</v>
      </c>
      <c r="M48" s="5">
        <f t="shared" si="27"/>
        <v>0</v>
      </c>
      <c r="N48" s="6">
        <f t="shared" si="28"/>
        <v>100</v>
      </c>
      <c r="O48" s="6">
        <f t="shared" si="29"/>
        <v>20</v>
      </c>
      <c r="P48" s="6">
        <f t="shared" si="30"/>
        <v>3.4</v>
      </c>
      <c r="Q48" s="6">
        <f t="shared" si="31"/>
        <v>48.8</v>
      </c>
      <c r="R48" s="18" t="str">
        <f t="shared" si="32"/>
        <v>Допустимо</v>
      </c>
    </row>
    <row r="49" spans="1:18" ht="31.5">
      <c r="A49" s="2">
        <v>36</v>
      </c>
      <c r="B49" s="3" t="s">
        <v>60</v>
      </c>
      <c r="C49" s="10">
        <v>74</v>
      </c>
      <c r="D49" s="4">
        <f t="shared" si="22"/>
        <v>60</v>
      </c>
      <c r="E49" s="5">
        <f t="shared" si="23"/>
        <v>81.081081081081081</v>
      </c>
      <c r="F49" s="10">
        <v>7</v>
      </c>
      <c r="G49" s="5">
        <f t="shared" si="24"/>
        <v>11.666666666666668</v>
      </c>
      <c r="H49" s="10">
        <v>20</v>
      </c>
      <c r="I49" s="5">
        <f t="shared" si="25"/>
        <v>33.333333333333336</v>
      </c>
      <c r="J49" s="10">
        <v>22</v>
      </c>
      <c r="K49" s="5">
        <f t="shared" si="26"/>
        <v>36.666666666666671</v>
      </c>
      <c r="L49" s="10">
        <v>11</v>
      </c>
      <c r="M49" s="5">
        <f t="shared" si="27"/>
        <v>18.333333333333336</v>
      </c>
      <c r="N49" s="6">
        <f t="shared" si="28"/>
        <v>81.666666666666671</v>
      </c>
      <c r="O49" s="6">
        <f t="shared" si="29"/>
        <v>45</v>
      </c>
      <c r="P49" s="6">
        <f t="shared" si="30"/>
        <v>3.3833333333333337</v>
      </c>
      <c r="Q49" s="6">
        <f t="shared" si="31"/>
        <v>49.133333333333333</v>
      </c>
      <c r="R49" s="18" t="str">
        <f t="shared" si="32"/>
        <v>Допустимо</v>
      </c>
    </row>
    <row r="50" spans="1:18" ht="31.5">
      <c r="A50" s="2">
        <v>37</v>
      </c>
      <c r="B50" s="3" t="s">
        <v>61</v>
      </c>
      <c r="C50" s="10">
        <v>57</v>
      </c>
      <c r="D50" s="4">
        <f t="shared" si="22"/>
        <v>45</v>
      </c>
      <c r="E50" s="5">
        <f t="shared" si="23"/>
        <v>78.94736842105263</v>
      </c>
      <c r="F50" s="10">
        <v>7</v>
      </c>
      <c r="G50" s="5">
        <f t="shared" si="24"/>
        <v>15.555555555555557</v>
      </c>
      <c r="H50" s="10">
        <v>11</v>
      </c>
      <c r="I50" s="5">
        <f t="shared" si="25"/>
        <v>24.444444444444446</v>
      </c>
      <c r="J50" s="10">
        <v>17</v>
      </c>
      <c r="K50" s="5">
        <f t="shared" si="26"/>
        <v>37.777777777777779</v>
      </c>
      <c r="L50" s="10">
        <v>10</v>
      </c>
      <c r="M50" s="5">
        <f t="shared" si="27"/>
        <v>22.222222222222221</v>
      </c>
      <c r="N50" s="6">
        <f t="shared" si="28"/>
        <v>77.777777777777786</v>
      </c>
      <c r="O50" s="6">
        <f t="shared" si="29"/>
        <v>40</v>
      </c>
      <c r="P50" s="6">
        <f t="shared" si="30"/>
        <v>3.3333333333333339</v>
      </c>
      <c r="Q50" s="6">
        <f t="shared" si="31"/>
        <v>48.355555555555561</v>
      </c>
      <c r="R50" s="18" t="str">
        <f t="shared" si="32"/>
        <v>Допустимо</v>
      </c>
    </row>
    <row r="51" spans="1:18" ht="31.5">
      <c r="A51" s="2">
        <v>38</v>
      </c>
      <c r="B51" s="3" t="s">
        <v>62</v>
      </c>
      <c r="C51" s="10">
        <v>15</v>
      </c>
      <c r="D51" s="4">
        <f t="shared" si="22"/>
        <v>15</v>
      </c>
      <c r="E51" s="5">
        <f t="shared" si="23"/>
        <v>100</v>
      </c>
      <c r="F51" s="10">
        <v>2</v>
      </c>
      <c r="G51" s="5">
        <f t="shared" si="24"/>
        <v>13.333333333333334</v>
      </c>
      <c r="H51" s="10">
        <v>1</v>
      </c>
      <c r="I51" s="5">
        <f t="shared" si="25"/>
        <v>6.666666666666667</v>
      </c>
      <c r="J51" s="10">
        <v>9</v>
      </c>
      <c r="K51" s="5">
        <f t="shared" si="26"/>
        <v>60</v>
      </c>
      <c r="L51" s="10">
        <v>3</v>
      </c>
      <c r="M51" s="5">
        <f t="shared" si="27"/>
        <v>20</v>
      </c>
      <c r="N51" s="6">
        <f t="shared" si="28"/>
        <v>80</v>
      </c>
      <c r="O51" s="6">
        <f t="shared" si="29"/>
        <v>20</v>
      </c>
      <c r="P51" s="6">
        <f t="shared" si="30"/>
        <v>3.1333333333333337</v>
      </c>
      <c r="Q51" s="6">
        <f t="shared" si="31"/>
        <v>42.4</v>
      </c>
      <c r="R51" s="18" t="str">
        <f t="shared" si="32"/>
        <v>Допустимо</v>
      </c>
    </row>
    <row r="52" spans="1:18" ht="31.5">
      <c r="A52" s="2">
        <v>39</v>
      </c>
      <c r="B52" s="3" t="s">
        <v>63</v>
      </c>
      <c r="C52" s="10">
        <v>6</v>
      </c>
      <c r="D52" s="4">
        <f t="shared" si="22"/>
        <v>6</v>
      </c>
      <c r="E52" s="5">
        <f t="shared" si="23"/>
        <v>100</v>
      </c>
      <c r="F52" s="10">
        <v>0</v>
      </c>
      <c r="G52" s="5">
        <f t="shared" si="24"/>
        <v>0</v>
      </c>
      <c r="H52" s="10">
        <v>3</v>
      </c>
      <c r="I52" s="5">
        <f t="shared" si="25"/>
        <v>50</v>
      </c>
      <c r="J52" s="10">
        <v>3</v>
      </c>
      <c r="K52" s="5">
        <f t="shared" si="26"/>
        <v>50</v>
      </c>
      <c r="L52" s="10">
        <v>0</v>
      </c>
      <c r="M52" s="5">
        <f t="shared" si="27"/>
        <v>0</v>
      </c>
      <c r="N52" s="6">
        <f t="shared" si="28"/>
        <v>100</v>
      </c>
      <c r="O52" s="6">
        <f t="shared" si="29"/>
        <v>50</v>
      </c>
      <c r="P52" s="6">
        <f t="shared" si="30"/>
        <v>3.5</v>
      </c>
      <c r="Q52" s="6">
        <f t="shared" si="31"/>
        <v>50</v>
      </c>
      <c r="R52" s="18" t="str">
        <f t="shared" si="32"/>
        <v>Допустимо</v>
      </c>
    </row>
    <row r="53" spans="1:18" ht="31.5">
      <c r="A53" s="2">
        <v>40</v>
      </c>
      <c r="B53" s="3" t="s">
        <v>64</v>
      </c>
      <c r="C53" s="10">
        <v>8</v>
      </c>
      <c r="D53" s="4">
        <f t="shared" si="22"/>
        <v>8</v>
      </c>
      <c r="E53" s="5">
        <f t="shared" si="23"/>
        <v>100</v>
      </c>
      <c r="F53" s="10">
        <v>0</v>
      </c>
      <c r="G53" s="5">
        <f t="shared" si="24"/>
        <v>0</v>
      </c>
      <c r="H53" s="10">
        <v>1</v>
      </c>
      <c r="I53" s="5">
        <f t="shared" si="25"/>
        <v>12.5</v>
      </c>
      <c r="J53" s="10">
        <v>5</v>
      </c>
      <c r="K53" s="5">
        <f t="shared" si="26"/>
        <v>62.5</v>
      </c>
      <c r="L53" s="10">
        <v>2</v>
      </c>
      <c r="M53" s="5">
        <f t="shared" si="27"/>
        <v>25</v>
      </c>
      <c r="N53" s="6">
        <f t="shared" si="28"/>
        <v>75</v>
      </c>
      <c r="O53" s="6">
        <f t="shared" si="29"/>
        <v>12.5</v>
      </c>
      <c r="P53" s="6">
        <f t="shared" si="30"/>
        <v>2.875</v>
      </c>
      <c r="Q53" s="6">
        <f t="shared" si="31"/>
        <v>34.5</v>
      </c>
      <c r="R53" s="18" t="str">
        <f t="shared" si="32"/>
        <v>Допустимо</v>
      </c>
    </row>
    <row r="54" spans="1:18" ht="31.5">
      <c r="A54" s="2">
        <v>41</v>
      </c>
      <c r="B54" s="3" t="s">
        <v>65</v>
      </c>
      <c r="C54" s="10">
        <v>4</v>
      </c>
      <c r="D54" s="4">
        <f t="shared" si="22"/>
        <v>4</v>
      </c>
      <c r="E54" s="5">
        <f t="shared" si="23"/>
        <v>100</v>
      </c>
      <c r="F54" s="10">
        <v>0</v>
      </c>
      <c r="G54" s="5">
        <f t="shared" si="24"/>
        <v>0</v>
      </c>
      <c r="H54" s="10">
        <v>2</v>
      </c>
      <c r="I54" s="5">
        <f t="shared" si="25"/>
        <v>50</v>
      </c>
      <c r="J54" s="10">
        <v>2</v>
      </c>
      <c r="K54" s="5">
        <f t="shared" si="26"/>
        <v>50</v>
      </c>
      <c r="L54" s="10">
        <v>0</v>
      </c>
      <c r="M54" s="5">
        <f t="shared" si="27"/>
        <v>0</v>
      </c>
      <c r="N54" s="6">
        <f t="shared" si="28"/>
        <v>100</v>
      </c>
      <c r="O54" s="6">
        <f t="shared" si="29"/>
        <v>50</v>
      </c>
      <c r="P54" s="6">
        <f t="shared" si="30"/>
        <v>3.5</v>
      </c>
      <c r="Q54" s="6">
        <f t="shared" si="31"/>
        <v>50</v>
      </c>
      <c r="R54" s="18" t="str">
        <f t="shared" si="32"/>
        <v>Допустимо</v>
      </c>
    </row>
    <row r="55" spans="1:18" ht="31.5">
      <c r="A55" s="2">
        <v>42</v>
      </c>
      <c r="B55" s="3" t="s">
        <v>66</v>
      </c>
      <c r="C55" s="10">
        <v>2</v>
      </c>
      <c r="D55" s="4">
        <f t="shared" si="22"/>
        <v>2</v>
      </c>
      <c r="E55" s="5">
        <f t="shared" si="23"/>
        <v>100</v>
      </c>
      <c r="F55" s="10">
        <v>0</v>
      </c>
      <c r="G55" s="5">
        <f t="shared" si="24"/>
        <v>0</v>
      </c>
      <c r="H55" s="10">
        <v>0</v>
      </c>
      <c r="I55" s="5">
        <f t="shared" si="25"/>
        <v>0</v>
      </c>
      <c r="J55" s="10">
        <v>2</v>
      </c>
      <c r="K55" s="5">
        <f t="shared" si="26"/>
        <v>100</v>
      </c>
      <c r="L55" s="10">
        <v>0</v>
      </c>
      <c r="M55" s="5">
        <f t="shared" si="27"/>
        <v>0</v>
      </c>
      <c r="N55" s="6">
        <f t="shared" si="28"/>
        <v>100</v>
      </c>
      <c r="O55" s="6">
        <f t="shared" si="29"/>
        <v>0</v>
      </c>
      <c r="P55" s="6">
        <f t="shared" si="30"/>
        <v>3</v>
      </c>
      <c r="Q55" s="6">
        <f t="shared" si="31"/>
        <v>36</v>
      </c>
      <c r="R55" s="18" t="str">
        <f t="shared" si="32"/>
        <v>Допустимо</v>
      </c>
    </row>
    <row r="56" spans="1:18" ht="31.5">
      <c r="A56" s="2">
        <v>43</v>
      </c>
      <c r="B56" s="3" t="s">
        <v>67</v>
      </c>
      <c r="C56" s="10">
        <v>4</v>
      </c>
      <c r="D56" s="4">
        <f t="shared" si="22"/>
        <v>4</v>
      </c>
      <c r="E56" s="5">
        <f t="shared" si="23"/>
        <v>100</v>
      </c>
      <c r="F56" s="10">
        <v>1</v>
      </c>
      <c r="G56" s="5">
        <f t="shared" si="24"/>
        <v>25</v>
      </c>
      <c r="H56" s="10">
        <v>1</v>
      </c>
      <c r="I56" s="5">
        <f t="shared" si="25"/>
        <v>25</v>
      </c>
      <c r="J56" s="10">
        <v>1</v>
      </c>
      <c r="K56" s="5">
        <f t="shared" si="26"/>
        <v>25</v>
      </c>
      <c r="L56" s="10">
        <v>1</v>
      </c>
      <c r="M56" s="5">
        <f t="shared" si="27"/>
        <v>25</v>
      </c>
      <c r="N56" s="6">
        <f t="shared" si="28"/>
        <v>75</v>
      </c>
      <c r="O56" s="6">
        <f t="shared" si="29"/>
        <v>50</v>
      </c>
      <c r="P56" s="6">
        <f t="shared" si="30"/>
        <v>3.5</v>
      </c>
      <c r="Q56" s="6">
        <f t="shared" si="31"/>
        <v>54</v>
      </c>
      <c r="R56" s="18" t="str">
        <f t="shared" si="32"/>
        <v>Допустимо</v>
      </c>
    </row>
    <row r="57" spans="1:18" ht="31.5">
      <c r="A57" s="2">
        <v>44</v>
      </c>
      <c r="B57" s="3" t="s">
        <v>68</v>
      </c>
      <c r="C57" s="10">
        <v>20</v>
      </c>
      <c r="D57" s="4">
        <f t="shared" si="22"/>
        <v>19</v>
      </c>
      <c r="E57" s="5">
        <f t="shared" si="23"/>
        <v>95</v>
      </c>
      <c r="F57" s="10">
        <v>0</v>
      </c>
      <c r="G57" s="5">
        <f t="shared" si="24"/>
        <v>0</v>
      </c>
      <c r="H57" s="10">
        <v>1</v>
      </c>
      <c r="I57" s="5">
        <f t="shared" si="25"/>
        <v>5.2631578947368425</v>
      </c>
      <c r="J57" s="10">
        <v>16</v>
      </c>
      <c r="K57" s="5">
        <f t="shared" si="26"/>
        <v>84.21052631578948</v>
      </c>
      <c r="L57" s="10">
        <v>2</v>
      </c>
      <c r="M57" s="5">
        <f t="shared" si="27"/>
        <v>10.526315789473685</v>
      </c>
      <c r="N57" s="6">
        <f t="shared" si="28"/>
        <v>89.473684210526329</v>
      </c>
      <c r="O57" s="6">
        <f t="shared" si="29"/>
        <v>5.2631578947368425</v>
      </c>
      <c r="P57" s="6">
        <f t="shared" si="30"/>
        <v>2.9473684210526319</v>
      </c>
      <c r="Q57" s="6">
        <f t="shared" si="31"/>
        <v>35.368421052631582</v>
      </c>
      <c r="R57" s="18" t="str">
        <f t="shared" si="32"/>
        <v>Допустимо</v>
      </c>
    </row>
    <row r="58" spans="1:18" ht="31.5">
      <c r="A58" s="2">
        <v>45</v>
      </c>
      <c r="B58" s="3" t="s">
        <v>69</v>
      </c>
      <c r="C58" s="10">
        <v>7</v>
      </c>
      <c r="D58" s="4">
        <f t="shared" si="22"/>
        <v>5</v>
      </c>
      <c r="E58" s="5">
        <f t="shared" si="23"/>
        <v>71.428571428571431</v>
      </c>
      <c r="F58" s="10">
        <v>1</v>
      </c>
      <c r="G58" s="5">
        <f t="shared" si="24"/>
        <v>20</v>
      </c>
      <c r="H58" s="10">
        <v>2</v>
      </c>
      <c r="I58" s="5">
        <f t="shared" si="25"/>
        <v>40</v>
      </c>
      <c r="J58" s="10">
        <v>2</v>
      </c>
      <c r="K58" s="5">
        <f t="shared" si="26"/>
        <v>40</v>
      </c>
      <c r="L58" s="10">
        <v>0</v>
      </c>
      <c r="M58" s="5">
        <f t="shared" si="27"/>
        <v>0</v>
      </c>
      <c r="N58" s="6">
        <f t="shared" si="28"/>
        <v>100</v>
      </c>
      <c r="O58" s="6">
        <f t="shared" si="29"/>
        <v>60</v>
      </c>
      <c r="P58" s="6">
        <f t="shared" si="30"/>
        <v>3.8</v>
      </c>
      <c r="Q58" s="6">
        <f t="shared" si="31"/>
        <v>60</v>
      </c>
      <c r="R58" s="18" t="str">
        <f t="shared" si="32"/>
        <v>Допустимо</v>
      </c>
    </row>
    <row r="59" spans="1:18" ht="15.75">
      <c r="A59" s="7"/>
      <c r="B59" s="1" t="s">
        <v>70</v>
      </c>
      <c r="C59" s="8">
        <f>SUM(C46:C58)</f>
        <v>254</v>
      </c>
      <c r="D59" s="8">
        <f>SUM(D46:D58)</f>
        <v>216</v>
      </c>
      <c r="E59" s="6">
        <f t="shared" si="23"/>
        <v>85.039370078740163</v>
      </c>
      <c r="F59" s="8">
        <f>SUM(F46:F58)</f>
        <v>37</v>
      </c>
      <c r="G59" s="6">
        <f t="shared" si="24"/>
        <v>17.12962962962963</v>
      </c>
      <c r="H59" s="8">
        <f>SUM(H46:H58)</f>
        <v>51</v>
      </c>
      <c r="I59" s="6">
        <f t="shared" si="25"/>
        <v>23.611111111111111</v>
      </c>
      <c r="J59" s="8">
        <f>SUM(J46:J58)</f>
        <v>91</v>
      </c>
      <c r="K59" s="6">
        <f t="shared" si="26"/>
        <v>42.129629629629633</v>
      </c>
      <c r="L59" s="8">
        <f>SUM(L46:L58)</f>
        <v>37</v>
      </c>
      <c r="M59" s="6">
        <f t="shared" si="27"/>
        <v>17.12962962962963</v>
      </c>
      <c r="N59" s="6">
        <f t="shared" si="28"/>
        <v>82.870370370370367</v>
      </c>
      <c r="O59" s="6">
        <f t="shared" si="29"/>
        <v>40.74074074074074</v>
      </c>
      <c r="P59" s="6">
        <f t="shared" si="30"/>
        <v>3.4074074074074074</v>
      </c>
      <c r="Q59" s="6">
        <f t="shared" si="31"/>
        <v>50.148148148148152</v>
      </c>
    </row>
    <row r="60" spans="1:18">
      <c r="A60" s="19" t="s">
        <v>71</v>
      </c>
      <c r="B60" s="19" t="s">
        <v>71</v>
      </c>
      <c r="C60" s="20" t="s">
        <v>71</v>
      </c>
      <c r="D60" s="19" t="s">
        <v>71</v>
      </c>
      <c r="E60" s="19" t="s">
        <v>71</v>
      </c>
      <c r="F60" s="20" t="s">
        <v>71</v>
      </c>
      <c r="G60" s="19" t="s">
        <v>71</v>
      </c>
      <c r="H60" s="20" t="s">
        <v>71</v>
      </c>
      <c r="I60" s="19" t="s">
        <v>71</v>
      </c>
      <c r="J60" s="20" t="s">
        <v>71</v>
      </c>
      <c r="K60" s="19" t="s">
        <v>71</v>
      </c>
      <c r="L60" s="20" t="s">
        <v>71</v>
      </c>
      <c r="M60" s="19" t="s">
        <v>71</v>
      </c>
      <c r="N60" s="19" t="s">
        <v>71</v>
      </c>
      <c r="O60" s="19" t="s">
        <v>71</v>
      </c>
      <c r="P60" s="19" t="s">
        <v>71</v>
      </c>
      <c r="Q60" s="19" t="s">
        <v>71</v>
      </c>
    </row>
    <row r="61" spans="1:18" ht="31.5">
      <c r="A61" s="2">
        <v>46</v>
      </c>
      <c r="B61" s="3" t="s">
        <v>72</v>
      </c>
      <c r="C61" s="9">
        <v>1</v>
      </c>
      <c r="D61" s="4">
        <f t="shared" ref="D61:D72" si="33">F61+H61+J61+L61</f>
        <v>1</v>
      </c>
      <c r="E61" s="5">
        <f t="shared" ref="E61:E73" si="34">100/C61*D61</f>
        <v>100</v>
      </c>
      <c r="F61" s="9">
        <v>0</v>
      </c>
      <c r="G61" s="5">
        <f t="shared" ref="G61:G73" si="35">100/D61*F61</f>
        <v>0</v>
      </c>
      <c r="H61" s="9">
        <v>0</v>
      </c>
      <c r="I61" s="5">
        <f t="shared" ref="I61:I73" si="36">100/D61*H61</f>
        <v>0</v>
      </c>
      <c r="J61" s="9">
        <v>1</v>
      </c>
      <c r="K61" s="5">
        <f t="shared" ref="K61:K73" si="37">100/D61*J61</f>
        <v>100</v>
      </c>
      <c r="L61" s="9">
        <v>0</v>
      </c>
      <c r="M61" s="5">
        <f t="shared" ref="M61:M73" si="38">100/D61*L61</f>
        <v>0</v>
      </c>
      <c r="N61" s="6">
        <f t="shared" ref="N61:N73" si="39">100/D61*(F61+H61+J61)</f>
        <v>100</v>
      </c>
      <c r="O61" s="6">
        <f t="shared" ref="O61:O73" si="40">100/D61*(F61+H61)</f>
        <v>0</v>
      </c>
      <c r="P61" s="6">
        <f t="shared" ref="P61:P73" si="41">100/D61*(5*F61+4*H61+3*J61+2*L61)/100</f>
        <v>3</v>
      </c>
      <c r="Q61" s="6">
        <f t="shared" ref="Q61:Q73" si="42">100/D61*(1*F61+0.64*H61+0.36*J61+0.16*L61)</f>
        <v>36</v>
      </c>
      <c r="R61" s="18" t="str">
        <f t="shared" ref="R61:R72" si="43">IF(C61&lt;D61,"Введено не верное количество отметок","Допустимо")</f>
        <v>Допустимо</v>
      </c>
    </row>
    <row r="62" spans="1:18" ht="31.5">
      <c r="A62" s="2">
        <v>47</v>
      </c>
      <c r="B62" s="3" t="s">
        <v>73</v>
      </c>
      <c r="C62" s="9">
        <v>9</v>
      </c>
      <c r="D62" s="4">
        <f t="shared" si="33"/>
        <v>6</v>
      </c>
      <c r="E62" s="5">
        <f t="shared" si="34"/>
        <v>66.666666666666657</v>
      </c>
      <c r="F62" s="9">
        <v>2</v>
      </c>
      <c r="G62" s="5">
        <f t="shared" si="35"/>
        <v>33.333333333333336</v>
      </c>
      <c r="H62" s="9">
        <v>1</v>
      </c>
      <c r="I62" s="5">
        <f t="shared" si="36"/>
        <v>16.666666666666668</v>
      </c>
      <c r="J62" s="9">
        <v>2</v>
      </c>
      <c r="K62" s="5">
        <f t="shared" si="37"/>
        <v>33.333333333333336</v>
      </c>
      <c r="L62" s="9">
        <v>1</v>
      </c>
      <c r="M62" s="5">
        <f t="shared" si="38"/>
        <v>16.666666666666668</v>
      </c>
      <c r="N62" s="6">
        <f t="shared" si="39"/>
        <v>83.333333333333343</v>
      </c>
      <c r="O62" s="6">
        <f t="shared" si="40"/>
        <v>50</v>
      </c>
      <c r="P62" s="6">
        <f t="shared" si="41"/>
        <v>3.666666666666667</v>
      </c>
      <c r="Q62" s="6">
        <f t="shared" si="42"/>
        <v>58.666666666666679</v>
      </c>
      <c r="R62" s="18" t="str">
        <f t="shared" si="43"/>
        <v>Допустимо</v>
      </c>
    </row>
    <row r="63" spans="1:18" ht="31.5">
      <c r="A63" s="2">
        <v>48</v>
      </c>
      <c r="B63" s="3" t="s">
        <v>74</v>
      </c>
      <c r="C63" s="9">
        <v>64</v>
      </c>
      <c r="D63" s="4">
        <f t="shared" si="33"/>
        <v>63</v>
      </c>
      <c r="E63" s="5">
        <f t="shared" si="34"/>
        <v>98.4375</v>
      </c>
      <c r="F63" s="9">
        <v>5</v>
      </c>
      <c r="G63" s="5">
        <f t="shared" si="35"/>
        <v>7.9365079365079358</v>
      </c>
      <c r="H63" s="9">
        <v>17</v>
      </c>
      <c r="I63" s="5">
        <f t="shared" si="36"/>
        <v>26.984126984126984</v>
      </c>
      <c r="J63" s="9">
        <v>33</v>
      </c>
      <c r="K63" s="5">
        <f t="shared" si="37"/>
        <v>52.38095238095238</v>
      </c>
      <c r="L63" s="9">
        <v>8</v>
      </c>
      <c r="M63" s="5">
        <f t="shared" si="38"/>
        <v>12.698412698412698</v>
      </c>
      <c r="N63" s="6">
        <f t="shared" si="39"/>
        <v>87.30158730158729</v>
      </c>
      <c r="O63" s="6">
        <f t="shared" si="40"/>
        <v>34.920634920634917</v>
      </c>
      <c r="P63" s="6">
        <f t="shared" si="41"/>
        <v>3.3015873015873014</v>
      </c>
      <c r="Q63" s="6">
        <f t="shared" si="42"/>
        <v>46.095238095238088</v>
      </c>
      <c r="R63" s="18" t="str">
        <f t="shared" si="43"/>
        <v>Допустимо</v>
      </c>
    </row>
    <row r="64" spans="1:18" ht="31.5">
      <c r="A64" s="2">
        <v>49</v>
      </c>
      <c r="B64" s="3" t="s">
        <v>75</v>
      </c>
      <c r="C64" s="9">
        <v>23</v>
      </c>
      <c r="D64" s="4">
        <f t="shared" si="33"/>
        <v>22</v>
      </c>
      <c r="E64" s="5">
        <f t="shared" si="34"/>
        <v>95.65217391304347</v>
      </c>
      <c r="F64" s="9">
        <v>6</v>
      </c>
      <c r="G64" s="5">
        <f t="shared" si="35"/>
        <v>27.272727272727273</v>
      </c>
      <c r="H64" s="9">
        <v>3</v>
      </c>
      <c r="I64" s="5">
        <f t="shared" si="36"/>
        <v>13.636363636363637</v>
      </c>
      <c r="J64" s="9">
        <v>11</v>
      </c>
      <c r="K64" s="5">
        <f t="shared" si="37"/>
        <v>50.000000000000007</v>
      </c>
      <c r="L64" s="9">
        <v>2</v>
      </c>
      <c r="M64" s="5">
        <f t="shared" si="38"/>
        <v>9.0909090909090917</v>
      </c>
      <c r="N64" s="6">
        <f t="shared" si="39"/>
        <v>90.909090909090921</v>
      </c>
      <c r="O64" s="6">
        <f t="shared" si="40"/>
        <v>40.909090909090914</v>
      </c>
      <c r="P64" s="6">
        <f t="shared" si="41"/>
        <v>3.5909090909090913</v>
      </c>
      <c r="Q64" s="6">
        <f t="shared" si="42"/>
        <v>55.454545454545453</v>
      </c>
      <c r="R64" s="18" t="str">
        <f t="shared" si="43"/>
        <v>Допустимо</v>
      </c>
    </row>
    <row r="65" spans="1:18" ht="31.5">
      <c r="A65" s="2">
        <v>50</v>
      </c>
      <c r="B65" s="3" t="s">
        <v>76</v>
      </c>
      <c r="C65" s="9">
        <v>8</v>
      </c>
      <c r="D65" s="4">
        <f t="shared" si="33"/>
        <v>7</v>
      </c>
      <c r="E65" s="5">
        <f t="shared" si="34"/>
        <v>87.5</v>
      </c>
      <c r="F65" s="9">
        <v>2</v>
      </c>
      <c r="G65" s="5">
        <f t="shared" si="35"/>
        <v>28.571428571428573</v>
      </c>
      <c r="H65" s="9">
        <v>3</v>
      </c>
      <c r="I65" s="5">
        <f t="shared" si="36"/>
        <v>42.857142857142861</v>
      </c>
      <c r="J65" s="9">
        <v>2</v>
      </c>
      <c r="K65" s="5">
        <f t="shared" si="37"/>
        <v>28.571428571428573</v>
      </c>
      <c r="L65" s="9">
        <v>0</v>
      </c>
      <c r="M65" s="5">
        <f t="shared" si="38"/>
        <v>0</v>
      </c>
      <c r="N65" s="6">
        <f t="shared" si="39"/>
        <v>100</v>
      </c>
      <c r="O65" s="6">
        <f t="shared" si="40"/>
        <v>71.428571428571431</v>
      </c>
      <c r="P65" s="6">
        <f t="shared" si="41"/>
        <v>4</v>
      </c>
      <c r="Q65" s="6">
        <f t="shared" si="42"/>
        <v>66.285714285714278</v>
      </c>
      <c r="R65" s="18" t="str">
        <f t="shared" si="43"/>
        <v>Допустимо</v>
      </c>
    </row>
    <row r="66" spans="1:18" ht="47.25">
      <c r="A66" s="2">
        <v>51</v>
      </c>
      <c r="B66" s="3" t="s">
        <v>77</v>
      </c>
      <c r="C66" s="9">
        <v>3</v>
      </c>
      <c r="D66" s="4">
        <f t="shared" si="33"/>
        <v>3</v>
      </c>
      <c r="E66" s="5">
        <f t="shared" si="34"/>
        <v>100</v>
      </c>
      <c r="F66" s="9">
        <v>1</v>
      </c>
      <c r="G66" s="5">
        <f t="shared" si="35"/>
        <v>33.333333333333336</v>
      </c>
      <c r="H66" s="9">
        <v>1</v>
      </c>
      <c r="I66" s="5">
        <f t="shared" si="36"/>
        <v>33.333333333333336</v>
      </c>
      <c r="J66" s="9">
        <v>1</v>
      </c>
      <c r="K66" s="5">
        <f t="shared" si="37"/>
        <v>33.333333333333336</v>
      </c>
      <c r="L66" s="9">
        <v>0</v>
      </c>
      <c r="M66" s="5">
        <f t="shared" si="38"/>
        <v>0</v>
      </c>
      <c r="N66" s="6">
        <f t="shared" si="39"/>
        <v>100</v>
      </c>
      <c r="O66" s="6">
        <f t="shared" si="40"/>
        <v>66.666666666666671</v>
      </c>
      <c r="P66" s="6">
        <f t="shared" si="41"/>
        <v>4</v>
      </c>
      <c r="Q66" s="6">
        <f t="shared" si="42"/>
        <v>66.666666666666671</v>
      </c>
      <c r="R66" s="18" t="str">
        <f t="shared" si="43"/>
        <v>Допустимо</v>
      </c>
    </row>
    <row r="67" spans="1:18" ht="31.5">
      <c r="A67" s="2">
        <v>52</v>
      </c>
      <c r="B67" s="3" t="s">
        <v>78</v>
      </c>
      <c r="C67" s="9">
        <v>18</v>
      </c>
      <c r="D67" s="4">
        <f t="shared" si="33"/>
        <v>15</v>
      </c>
      <c r="E67" s="5">
        <f t="shared" si="34"/>
        <v>83.333333333333329</v>
      </c>
      <c r="F67" s="9">
        <v>5</v>
      </c>
      <c r="G67" s="5">
        <f t="shared" si="35"/>
        <v>33.333333333333336</v>
      </c>
      <c r="H67" s="9">
        <v>5</v>
      </c>
      <c r="I67" s="5">
        <f t="shared" si="36"/>
        <v>33.333333333333336</v>
      </c>
      <c r="J67" s="9">
        <v>4</v>
      </c>
      <c r="K67" s="5">
        <f t="shared" si="37"/>
        <v>26.666666666666668</v>
      </c>
      <c r="L67" s="9">
        <v>1</v>
      </c>
      <c r="M67" s="5">
        <f t="shared" si="38"/>
        <v>6.666666666666667</v>
      </c>
      <c r="N67" s="6">
        <f t="shared" si="39"/>
        <v>93.333333333333343</v>
      </c>
      <c r="O67" s="6">
        <f t="shared" si="40"/>
        <v>66.666666666666671</v>
      </c>
      <c r="P67" s="6">
        <f t="shared" si="41"/>
        <v>3.9333333333333336</v>
      </c>
      <c r="Q67" s="6">
        <f t="shared" si="42"/>
        <v>65.333333333333329</v>
      </c>
      <c r="R67" s="18" t="str">
        <f t="shared" si="43"/>
        <v>Допустимо</v>
      </c>
    </row>
    <row r="68" spans="1:18" ht="31.5">
      <c r="A68" s="2">
        <v>53</v>
      </c>
      <c r="B68" s="3" t="s">
        <v>79</v>
      </c>
      <c r="C68" s="9">
        <v>5</v>
      </c>
      <c r="D68" s="4">
        <f t="shared" si="33"/>
        <v>4</v>
      </c>
      <c r="E68" s="5">
        <f t="shared" si="34"/>
        <v>80</v>
      </c>
      <c r="F68" s="9">
        <v>0</v>
      </c>
      <c r="G68" s="5">
        <f t="shared" si="35"/>
        <v>0</v>
      </c>
      <c r="H68" s="9">
        <v>3</v>
      </c>
      <c r="I68" s="5">
        <f t="shared" si="36"/>
        <v>75</v>
      </c>
      <c r="J68" s="9">
        <v>0</v>
      </c>
      <c r="K68" s="5">
        <f t="shared" si="37"/>
        <v>0</v>
      </c>
      <c r="L68" s="9">
        <v>1</v>
      </c>
      <c r="M68" s="5">
        <f t="shared" si="38"/>
        <v>25</v>
      </c>
      <c r="N68" s="6">
        <f t="shared" si="39"/>
        <v>75</v>
      </c>
      <c r="O68" s="6">
        <f t="shared" si="40"/>
        <v>75</v>
      </c>
      <c r="P68" s="6">
        <f t="shared" si="41"/>
        <v>3.5</v>
      </c>
      <c r="Q68" s="6">
        <f t="shared" si="42"/>
        <v>52</v>
      </c>
      <c r="R68" s="18" t="str">
        <f t="shared" si="43"/>
        <v>Допустимо</v>
      </c>
    </row>
    <row r="69" spans="1:18" ht="31.5">
      <c r="A69" s="2">
        <v>54</v>
      </c>
      <c r="B69" s="3" t="s">
        <v>80</v>
      </c>
      <c r="C69" s="9">
        <v>2</v>
      </c>
      <c r="D69" s="4">
        <f t="shared" si="33"/>
        <v>2</v>
      </c>
      <c r="E69" s="5">
        <f t="shared" si="34"/>
        <v>100</v>
      </c>
      <c r="F69" s="9">
        <v>0</v>
      </c>
      <c r="G69" s="5">
        <f t="shared" si="35"/>
        <v>0</v>
      </c>
      <c r="H69" s="9">
        <v>0</v>
      </c>
      <c r="I69" s="5">
        <f t="shared" si="36"/>
        <v>0</v>
      </c>
      <c r="J69" s="9">
        <v>2</v>
      </c>
      <c r="K69" s="5">
        <f t="shared" si="37"/>
        <v>100</v>
      </c>
      <c r="L69" s="9">
        <v>0</v>
      </c>
      <c r="M69" s="5">
        <f t="shared" si="38"/>
        <v>0</v>
      </c>
      <c r="N69" s="6">
        <f t="shared" si="39"/>
        <v>100</v>
      </c>
      <c r="O69" s="6">
        <f t="shared" si="40"/>
        <v>0</v>
      </c>
      <c r="P69" s="6">
        <f t="shared" si="41"/>
        <v>3</v>
      </c>
      <c r="Q69" s="6">
        <f t="shared" si="42"/>
        <v>36</v>
      </c>
      <c r="R69" s="18" t="str">
        <f t="shared" si="43"/>
        <v>Допустимо</v>
      </c>
    </row>
    <row r="70" spans="1:18" ht="31.5">
      <c r="A70" s="2">
        <v>55</v>
      </c>
      <c r="B70" s="3" t="s">
        <v>81</v>
      </c>
      <c r="C70" s="9">
        <v>8</v>
      </c>
      <c r="D70" s="4">
        <f t="shared" si="33"/>
        <v>7</v>
      </c>
      <c r="E70" s="5">
        <f t="shared" si="34"/>
        <v>87.5</v>
      </c>
      <c r="F70" s="9">
        <v>0</v>
      </c>
      <c r="G70" s="5">
        <f t="shared" si="35"/>
        <v>0</v>
      </c>
      <c r="H70" s="9">
        <v>3</v>
      </c>
      <c r="I70" s="5">
        <f t="shared" si="36"/>
        <v>42.857142857142861</v>
      </c>
      <c r="J70" s="9">
        <v>3</v>
      </c>
      <c r="K70" s="5">
        <f t="shared" si="37"/>
        <v>42.857142857142861</v>
      </c>
      <c r="L70" s="9">
        <v>1</v>
      </c>
      <c r="M70" s="5">
        <f t="shared" si="38"/>
        <v>14.285714285714286</v>
      </c>
      <c r="N70" s="6">
        <f t="shared" si="39"/>
        <v>85.714285714285722</v>
      </c>
      <c r="O70" s="6">
        <f t="shared" si="40"/>
        <v>42.857142857142861</v>
      </c>
      <c r="P70" s="6">
        <f t="shared" si="41"/>
        <v>3.285714285714286</v>
      </c>
      <c r="Q70" s="6">
        <f t="shared" si="42"/>
        <v>45.142857142857146</v>
      </c>
      <c r="R70" s="18" t="str">
        <f t="shared" si="43"/>
        <v>Допустимо</v>
      </c>
    </row>
    <row r="71" spans="1:18" ht="47.25">
      <c r="A71" s="2">
        <v>56</v>
      </c>
      <c r="B71" s="3" t="s">
        <v>82</v>
      </c>
      <c r="C71" s="9">
        <v>16</v>
      </c>
      <c r="D71" s="4">
        <f t="shared" si="33"/>
        <v>13</v>
      </c>
      <c r="E71" s="5">
        <f t="shared" si="34"/>
        <v>81.25</v>
      </c>
      <c r="F71" s="9">
        <v>2</v>
      </c>
      <c r="G71" s="5">
        <f t="shared" si="35"/>
        <v>15.384615384615385</v>
      </c>
      <c r="H71" s="9">
        <v>4</v>
      </c>
      <c r="I71" s="5">
        <f t="shared" si="36"/>
        <v>30.76923076923077</v>
      </c>
      <c r="J71" s="9">
        <v>7</v>
      </c>
      <c r="K71" s="5">
        <f t="shared" si="37"/>
        <v>53.846153846153847</v>
      </c>
      <c r="L71" s="9">
        <v>0</v>
      </c>
      <c r="M71" s="5">
        <f t="shared" si="38"/>
        <v>0</v>
      </c>
      <c r="N71" s="6">
        <f t="shared" si="39"/>
        <v>100</v>
      </c>
      <c r="O71" s="6">
        <f t="shared" si="40"/>
        <v>46.153846153846153</v>
      </c>
      <c r="P71" s="6">
        <f t="shared" si="41"/>
        <v>3.6153846153846154</v>
      </c>
      <c r="Q71" s="6">
        <f t="shared" si="42"/>
        <v>54.461538461538467</v>
      </c>
      <c r="R71" s="18" t="str">
        <f t="shared" si="43"/>
        <v>Допустимо</v>
      </c>
    </row>
    <row r="72" spans="1:18" ht="31.5">
      <c r="A72" s="2">
        <v>57</v>
      </c>
      <c r="B72" s="3" t="s">
        <v>83</v>
      </c>
      <c r="C72" s="9">
        <v>6</v>
      </c>
      <c r="D72" s="4">
        <f t="shared" si="33"/>
        <v>6</v>
      </c>
      <c r="E72" s="5">
        <f t="shared" si="34"/>
        <v>100</v>
      </c>
      <c r="F72" s="9">
        <v>1</v>
      </c>
      <c r="G72" s="5">
        <f t="shared" si="35"/>
        <v>16.666666666666668</v>
      </c>
      <c r="H72" s="9">
        <v>2</v>
      </c>
      <c r="I72" s="5">
        <f t="shared" si="36"/>
        <v>33.333333333333336</v>
      </c>
      <c r="J72" s="9">
        <v>3</v>
      </c>
      <c r="K72" s="5">
        <f t="shared" si="37"/>
        <v>50</v>
      </c>
      <c r="L72" s="9">
        <v>0</v>
      </c>
      <c r="M72" s="5">
        <f t="shared" si="38"/>
        <v>0</v>
      </c>
      <c r="N72" s="6">
        <f t="shared" si="39"/>
        <v>100</v>
      </c>
      <c r="O72" s="6">
        <f t="shared" si="40"/>
        <v>50</v>
      </c>
      <c r="P72" s="6">
        <f t="shared" si="41"/>
        <v>3.666666666666667</v>
      </c>
      <c r="Q72" s="6">
        <f t="shared" si="42"/>
        <v>56.000000000000007</v>
      </c>
      <c r="R72" s="18" t="str">
        <f t="shared" si="43"/>
        <v>Допустимо</v>
      </c>
    </row>
    <row r="73" spans="1:18" ht="15.75">
      <c r="A73" s="7"/>
      <c r="B73" s="1" t="s">
        <v>84</v>
      </c>
      <c r="C73" s="8">
        <f>SUM(C61:C72)</f>
        <v>163</v>
      </c>
      <c r="D73" s="8">
        <f>SUM(D61:D72)</f>
        <v>149</v>
      </c>
      <c r="E73" s="6">
        <f t="shared" si="34"/>
        <v>91.411042944785279</v>
      </c>
      <c r="F73" s="8">
        <f>SUM(F61:F72)</f>
        <v>24</v>
      </c>
      <c r="G73" s="6">
        <f t="shared" si="35"/>
        <v>16.107382550335572</v>
      </c>
      <c r="H73" s="8">
        <f>SUM(H61:H72)</f>
        <v>42</v>
      </c>
      <c r="I73" s="6">
        <f t="shared" si="36"/>
        <v>28.187919463087251</v>
      </c>
      <c r="J73" s="8">
        <f>SUM(J61:J72)</f>
        <v>69</v>
      </c>
      <c r="K73" s="6">
        <f t="shared" si="37"/>
        <v>46.308724832214764</v>
      </c>
      <c r="L73" s="8">
        <f>SUM(L61:L72)</f>
        <v>14</v>
      </c>
      <c r="M73" s="6">
        <f t="shared" si="38"/>
        <v>9.3959731543624159</v>
      </c>
      <c r="N73" s="6">
        <f t="shared" si="39"/>
        <v>90.604026845637591</v>
      </c>
      <c r="O73" s="6">
        <f t="shared" si="40"/>
        <v>44.29530201342282</v>
      </c>
      <c r="P73" s="6">
        <f t="shared" si="41"/>
        <v>3.5100671140939594</v>
      </c>
      <c r="Q73" s="6">
        <f t="shared" si="42"/>
        <v>52.322147651006709</v>
      </c>
    </row>
    <row r="74" spans="1:18">
      <c r="A74" s="19" t="s">
        <v>85</v>
      </c>
      <c r="B74" s="19" t="s">
        <v>85</v>
      </c>
      <c r="C74" s="20" t="s">
        <v>85</v>
      </c>
      <c r="D74" s="19" t="s">
        <v>85</v>
      </c>
      <c r="E74" s="19" t="s">
        <v>85</v>
      </c>
      <c r="F74" s="20" t="s">
        <v>85</v>
      </c>
      <c r="G74" s="19" t="s">
        <v>85</v>
      </c>
      <c r="H74" s="20" t="s">
        <v>85</v>
      </c>
      <c r="I74" s="19" t="s">
        <v>85</v>
      </c>
      <c r="J74" s="20" t="s">
        <v>85</v>
      </c>
      <c r="K74" s="19" t="s">
        <v>85</v>
      </c>
      <c r="L74" s="20" t="s">
        <v>85</v>
      </c>
      <c r="M74" s="19" t="s">
        <v>85</v>
      </c>
      <c r="N74" s="19" t="s">
        <v>85</v>
      </c>
      <c r="O74" s="19" t="s">
        <v>85</v>
      </c>
      <c r="P74" s="19" t="s">
        <v>85</v>
      </c>
      <c r="Q74" s="19" t="s">
        <v>85</v>
      </c>
    </row>
    <row r="75" spans="1:18" ht="31.5">
      <c r="A75" s="2">
        <v>58</v>
      </c>
      <c r="B75" s="3" t="s">
        <v>86</v>
      </c>
      <c r="C75" s="9">
        <v>10</v>
      </c>
      <c r="D75" s="4">
        <f t="shared" ref="D75:D100" si="44">F75+H75+J75+L75</f>
        <v>10</v>
      </c>
      <c r="E75" s="5">
        <f t="shared" ref="E75:E101" si="45">100/C75*D75</f>
        <v>100</v>
      </c>
      <c r="F75" s="9">
        <v>0</v>
      </c>
      <c r="G75" s="5">
        <f t="shared" ref="G75:G101" si="46">100/D75*F75</f>
        <v>0</v>
      </c>
      <c r="H75" s="9">
        <v>5</v>
      </c>
      <c r="I75" s="5">
        <f t="shared" ref="I75:I101" si="47">100/D75*H75</f>
        <v>50</v>
      </c>
      <c r="J75" s="9">
        <v>5</v>
      </c>
      <c r="K75" s="5">
        <f t="shared" ref="K75:K101" si="48">100/D75*J75</f>
        <v>50</v>
      </c>
      <c r="L75" s="9">
        <v>0</v>
      </c>
      <c r="M75" s="5">
        <f t="shared" ref="M75:M101" si="49">100/D75*L75</f>
        <v>0</v>
      </c>
      <c r="N75" s="6">
        <f t="shared" ref="N75:N101" si="50">100/D75*(F75+H75+J75)</f>
        <v>100</v>
      </c>
      <c r="O75" s="6">
        <f t="shared" ref="O75:O101" si="51">100/D75*(F75+H75)</f>
        <v>50</v>
      </c>
      <c r="P75" s="6">
        <f t="shared" ref="P75:P101" si="52">100/D75*(5*F75+4*H75+3*J75+2*L75)/100</f>
        <v>3.5</v>
      </c>
      <c r="Q75" s="6">
        <f t="shared" ref="Q75:Q101" si="53">100/D75*(1*F75+0.64*H75+0.36*J75+0.16*L75)</f>
        <v>50</v>
      </c>
      <c r="R75" s="18" t="str">
        <f t="shared" ref="R75:R100" si="54">IF(C75&lt;D75,"Введено не верное количество отметок","Допустимо")</f>
        <v>Допустимо</v>
      </c>
    </row>
    <row r="76" spans="1:18" ht="31.5">
      <c r="A76" s="2">
        <v>59</v>
      </c>
      <c r="B76" s="3" t="s">
        <v>87</v>
      </c>
      <c r="C76" s="9">
        <v>3</v>
      </c>
      <c r="D76" s="4">
        <f t="shared" si="44"/>
        <v>3</v>
      </c>
      <c r="E76" s="5">
        <f t="shared" si="45"/>
        <v>100</v>
      </c>
      <c r="F76" s="9">
        <v>0</v>
      </c>
      <c r="G76" s="5">
        <f t="shared" si="46"/>
        <v>0</v>
      </c>
      <c r="H76" s="9">
        <v>1</v>
      </c>
      <c r="I76" s="5">
        <f t="shared" si="47"/>
        <v>33.333333333333336</v>
      </c>
      <c r="J76" s="9">
        <v>2</v>
      </c>
      <c r="K76" s="5">
        <f t="shared" si="48"/>
        <v>66.666666666666671</v>
      </c>
      <c r="L76" s="9">
        <v>0</v>
      </c>
      <c r="M76" s="5">
        <f t="shared" si="49"/>
        <v>0</v>
      </c>
      <c r="N76" s="6">
        <f t="shared" si="50"/>
        <v>100</v>
      </c>
      <c r="O76" s="6">
        <f t="shared" si="51"/>
        <v>33.333333333333336</v>
      </c>
      <c r="P76" s="6">
        <f t="shared" si="52"/>
        <v>3.3333333333333339</v>
      </c>
      <c r="Q76" s="6">
        <f t="shared" si="53"/>
        <v>45.333333333333336</v>
      </c>
      <c r="R76" s="18" t="str">
        <f t="shared" si="54"/>
        <v>Допустимо</v>
      </c>
    </row>
    <row r="77" spans="1:18" ht="31.5">
      <c r="A77" s="2">
        <v>60</v>
      </c>
      <c r="B77" s="3" t="s">
        <v>88</v>
      </c>
      <c r="C77" s="9">
        <v>4</v>
      </c>
      <c r="D77" s="4">
        <f t="shared" si="44"/>
        <v>4</v>
      </c>
      <c r="E77" s="5">
        <f t="shared" si="45"/>
        <v>100</v>
      </c>
      <c r="F77" s="9">
        <v>0</v>
      </c>
      <c r="G77" s="5">
        <f t="shared" si="46"/>
        <v>0</v>
      </c>
      <c r="H77" s="9">
        <v>2</v>
      </c>
      <c r="I77" s="5">
        <f t="shared" si="47"/>
        <v>50</v>
      </c>
      <c r="J77" s="9">
        <v>2</v>
      </c>
      <c r="K77" s="5">
        <f t="shared" si="48"/>
        <v>50</v>
      </c>
      <c r="L77" s="9">
        <v>0</v>
      </c>
      <c r="M77" s="5">
        <f t="shared" si="49"/>
        <v>0</v>
      </c>
      <c r="N77" s="6">
        <f t="shared" si="50"/>
        <v>100</v>
      </c>
      <c r="O77" s="6">
        <f t="shared" si="51"/>
        <v>50</v>
      </c>
      <c r="P77" s="6">
        <f t="shared" si="52"/>
        <v>3.5</v>
      </c>
      <c r="Q77" s="6">
        <f t="shared" si="53"/>
        <v>50</v>
      </c>
      <c r="R77" s="18" t="str">
        <f t="shared" si="54"/>
        <v>Допустимо</v>
      </c>
    </row>
    <row r="78" spans="1:18" ht="31.5">
      <c r="A78" s="2">
        <v>61</v>
      </c>
      <c r="B78" s="3" t="s">
        <v>89</v>
      </c>
      <c r="C78" s="9">
        <v>14</v>
      </c>
      <c r="D78" s="4">
        <f t="shared" si="44"/>
        <v>12</v>
      </c>
      <c r="E78" s="5">
        <f t="shared" si="45"/>
        <v>85.714285714285722</v>
      </c>
      <c r="F78" s="9">
        <v>2</v>
      </c>
      <c r="G78" s="5">
        <f t="shared" si="46"/>
        <v>16.666666666666668</v>
      </c>
      <c r="H78" s="9">
        <v>6</v>
      </c>
      <c r="I78" s="5">
        <f t="shared" si="47"/>
        <v>50</v>
      </c>
      <c r="J78" s="9">
        <v>4</v>
      </c>
      <c r="K78" s="5">
        <f t="shared" si="48"/>
        <v>33.333333333333336</v>
      </c>
      <c r="L78" s="9">
        <v>0</v>
      </c>
      <c r="M78" s="5">
        <f t="shared" si="49"/>
        <v>0</v>
      </c>
      <c r="N78" s="6">
        <f t="shared" si="50"/>
        <v>100</v>
      </c>
      <c r="O78" s="6">
        <f t="shared" si="51"/>
        <v>66.666666666666671</v>
      </c>
      <c r="P78" s="6">
        <f t="shared" si="52"/>
        <v>3.8333333333333339</v>
      </c>
      <c r="Q78" s="6">
        <f t="shared" si="53"/>
        <v>60.666666666666664</v>
      </c>
      <c r="R78" s="18" t="str">
        <f t="shared" si="54"/>
        <v>Допустимо</v>
      </c>
    </row>
    <row r="79" spans="1:18" ht="47.25">
      <c r="A79" s="2">
        <v>62</v>
      </c>
      <c r="B79" s="3" t="s">
        <v>90</v>
      </c>
      <c r="C79" s="9">
        <v>4</v>
      </c>
      <c r="D79" s="4">
        <f t="shared" si="44"/>
        <v>4</v>
      </c>
      <c r="E79" s="5">
        <f t="shared" si="45"/>
        <v>100</v>
      </c>
      <c r="F79" s="9">
        <v>0</v>
      </c>
      <c r="G79" s="5">
        <f t="shared" si="46"/>
        <v>0</v>
      </c>
      <c r="H79" s="9">
        <v>2</v>
      </c>
      <c r="I79" s="5">
        <f t="shared" si="47"/>
        <v>50</v>
      </c>
      <c r="J79" s="9">
        <v>2</v>
      </c>
      <c r="K79" s="5">
        <f t="shared" si="48"/>
        <v>50</v>
      </c>
      <c r="L79" s="9">
        <v>0</v>
      </c>
      <c r="M79" s="5">
        <f t="shared" si="49"/>
        <v>0</v>
      </c>
      <c r="N79" s="6">
        <f t="shared" si="50"/>
        <v>100</v>
      </c>
      <c r="O79" s="6">
        <f t="shared" si="51"/>
        <v>50</v>
      </c>
      <c r="P79" s="6">
        <f t="shared" si="52"/>
        <v>3.5</v>
      </c>
      <c r="Q79" s="6">
        <f t="shared" si="53"/>
        <v>50</v>
      </c>
      <c r="R79" s="18" t="str">
        <f t="shared" si="54"/>
        <v>Допустимо</v>
      </c>
    </row>
    <row r="80" spans="1:18" ht="31.5">
      <c r="A80" s="2">
        <v>63</v>
      </c>
      <c r="B80" s="3" t="s">
        <v>91</v>
      </c>
      <c r="C80" s="9">
        <v>2</v>
      </c>
      <c r="D80" s="4">
        <f t="shared" si="44"/>
        <v>2</v>
      </c>
      <c r="E80" s="5">
        <f t="shared" si="45"/>
        <v>100</v>
      </c>
      <c r="F80" s="9">
        <v>1</v>
      </c>
      <c r="G80" s="5">
        <f t="shared" si="46"/>
        <v>50</v>
      </c>
      <c r="H80" s="9">
        <v>0</v>
      </c>
      <c r="I80" s="5">
        <f t="shared" si="47"/>
        <v>0</v>
      </c>
      <c r="J80" s="9">
        <v>1</v>
      </c>
      <c r="K80" s="5">
        <f t="shared" si="48"/>
        <v>50</v>
      </c>
      <c r="L80" s="9">
        <v>0</v>
      </c>
      <c r="M80" s="5">
        <f t="shared" si="49"/>
        <v>0</v>
      </c>
      <c r="N80" s="6">
        <f t="shared" si="50"/>
        <v>100</v>
      </c>
      <c r="O80" s="6">
        <f t="shared" si="51"/>
        <v>50</v>
      </c>
      <c r="P80" s="6">
        <f t="shared" si="52"/>
        <v>4</v>
      </c>
      <c r="Q80" s="6">
        <f t="shared" si="53"/>
        <v>68</v>
      </c>
      <c r="R80" s="18" t="str">
        <f t="shared" si="54"/>
        <v>Допустимо</v>
      </c>
    </row>
    <row r="81" spans="1:18" ht="31.5">
      <c r="A81" s="2">
        <v>64</v>
      </c>
      <c r="B81" s="3" t="s">
        <v>92</v>
      </c>
      <c r="C81" s="9">
        <v>30</v>
      </c>
      <c r="D81" s="4">
        <f t="shared" si="44"/>
        <v>30</v>
      </c>
      <c r="E81" s="5">
        <f t="shared" si="45"/>
        <v>100</v>
      </c>
      <c r="F81" s="9">
        <v>3</v>
      </c>
      <c r="G81" s="5">
        <f t="shared" si="46"/>
        <v>10</v>
      </c>
      <c r="H81" s="9">
        <v>7</v>
      </c>
      <c r="I81" s="5">
        <f t="shared" si="47"/>
        <v>23.333333333333336</v>
      </c>
      <c r="J81" s="9">
        <v>15</v>
      </c>
      <c r="K81" s="5">
        <f t="shared" si="48"/>
        <v>50</v>
      </c>
      <c r="L81" s="9">
        <v>5</v>
      </c>
      <c r="M81" s="5">
        <f t="shared" si="49"/>
        <v>16.666666666666668</v>
      </c>
      <c r="N81" s="6">
        <f t="shared" si="50"/>
        <v>83.333333333333343</v>
      </c>
      <c r="O81" s="6">
        <f t="shared" si="51"/>
        <v>33.333333333333336</v>
      </c>
      <c r="P81" s="6">
        <f t="shared" si="52"/>
        <v>3.2666666666666671</v>
      </c>
      <c r="Q81" s="6">
        <f t="shared" si="53"/>
        <v>45.6</v>
      </c>
      <c r="R81" s="18" t="str">
        <f t="shared" si="54"/>
        <v>Допустимо</v>
      </c>
    </row>
    <row r="82" spans="1:18" ht="31.5">
      <c r="A82" s="2">
        <v>65</v>
      </c>
      <c r="B82" s="3" t="s">
        <v>93</v>
      </c>
      <c r="C82" s="9">
        <v>14</v>
      </c>
      <c r="D82" s="4">
        <f t="shared" si="44"/>
        <v>13</v>
      </c>
      <c r="E82" s="5">
        <f t="shared" si="45"/>
        <v>92.857142857142861</v>
      </c>
      <c r="F82" s="9">
        <v>1</v>
      </c>
      <c r="G82" s="5">
        <f t="shared" si="46"/>
        <v>7.6923076923076925</v>
      </c>
      <c r="H82" s="9">
        <v>3</v>
      </c>
      <c r="I82" s="5">
        <f t="shared" si="47"/>
        <v>23.076923076923077</v>
      </c>
      <c r="J82" s="9">
        <v>9</v>
      </c>
      <c r="K82" s="5">
        <f t="shared" si="48"/>
        <v>69.230769230769226</v>
      </c>
      <c r="L82" s="9">
        <v>0</v>
      </c>
      <c r="M82" s="5">
        <f t="shared" si="49"/>
        <v>0</v>
      </c>
      <c r="N82" s="6">
        <f t="shared" si="50"/>
        <v>100</v>
      </c>
      <c r="O82" s="6">
        <f t="shared" si="51"/>
        <v>30.76923076923077</v>
      </c>
      <c r="P82" s="6">
        <f t="shared" si="52"/>
        <v>3.3846153846153846</v>
      </c>
      <c r="Q82" s="6">
        <f t="shared" si="53"/>
        <v>47.384615384615387</v>
      </c>
      <c r="R82" s="18" t="str">
        <f t="shared" si="54"/>
        <v>Допустимо</v>
      </c>
    </row>
    <row r="83" spans="1:18" ht="31.5">
      <c r="A83" s="2">
        <v>66</v>
      </c>
      <c r="B83" s="3" t="s">
        <v>94</v>
      </c>
      <c r="C83" s="9">
        <v>10</v>
      </c>
      <c r="D83" s="4">
        <f t="shared" si="44"/>
        <v>9</v>
      </c>
      <c r="E83" s="5">
        <f t="shared" si="45"/>
        <v>90</v>
      </c>
      <c r="F83" s="9">
        <v>3</v>
      </c>
      <c r="G83" s="5">
        <f t="shared" si="46"/>
        <v>33.333333333333329</v>
      </c>
      <c r="H83" s="9">
        <v>1</v>
      </c>
      <c r="I83" s="5">
        <f t="shared" si="47"/>
        <v>11.111111111111111</v>
      </c>
      <c r="J83" s="9">
        <v>5</v>
      </c>
      <c r="K83" s="5">
        <f t="shared" si="48"/>
        <v>55.555555555555557</v>
      </c>
      <c r="L83" s="9">
        <v>0</v>
      </c>
      <c r="M83" s="5">
        <f t="shared" si="49"/>
        <v>0</v>
      </c>
      <c r="N83" s="6">
        <f t="shared" si="50"/>
        <v>100</v>
      </c>
      <c r="O83" s="6">
        <f t="shared" si="51"/>
        <v>44.444444444444443</v>
      </c>
      <c r="P83" s="6">
        <f t="shared" si="52"/>
        <v>3.7777777777777777</v>
      </c>
      <c r="Q83" s="6">
        <f t="shared" si="53"/>
        <v>60.444444444444436</v>
      </c>
      <c r="R83" s="18" t="str">
        <f t="shared" si="54"/>
        <v>Допустимо</v>
      </c>
    </row>
    <row r="84" spans="1:18" ht="47.25">
      <c r="A84" s="2">
        <v>67</v>
      </c>
      <c r="B84" s="3" t="s">
        <v>95</v>
      </c>
      <c r="C84" s="9">
        <v>6</v>
      </c>
      <c r="D84" s="4">
        <f t="shared" si="44"/>
        <v>6</v>
      </c>
      <c r="E84" s="5">
        <f t="shared" si="45"/>
        <v>100</v>
      </c>
      <c r="F84" s="9">
        <v>1</v>
      </c>
      <c r="G84" s="5">
        <f t="shared" si="46"/>
        <v>16.666666666666668</v>
      </c>
      <c r="H84" s="9">
        <v>1</v>
      </c>
      <c r="I84" s="5">
        <f t="shared" si="47"/>
        <v>16.666666666666668</v>
      </c>
      <c r="J84" s="9">
        <v>3</v>
      </c>
      <c r="K84" s="5">
        <f t="shared" si="48"/>
        <v>50</v>
      </c>
      <c r="L84" s="9">
        <v>1</v>
      </c>
      <c r="M84" s="5">
        <f t="shared" si="49"/>
        <v>16.666666666666668</v>
      </c>
      <c r="N84" s="6">
        <f t="shared" si="50"/>
        <v>83.333333333333343</v>
      </c>
      <c r="O84" s="6">
        <f t="shared" si="51"/>
        <v>33.333333333333336</v>
      </c>
      <c r="P84" s="6">
        <f t="shared" si="52"/>
        <v>3.3333333333333339</v>
      </c>
      <c r="Q84" s="6">
        <f t="shared" si="53"/>
        <v>48.000000000000007</v>
      </c>
      <c r="R84" s="18" t="str">
        <f t="shared" si="54"/>
        <v>Допустимо</v>
      </c>
    </row>
    <row r="85" spans="1:18" ht="47.25">
      <c r="A85" s="2">
        <v>68</v>
      </c>
      <c r="B85" s="3" t="s">
        <v>96</v>
      </c>
      <c r="C85" s="9">
        <v>6</v>
      </c>
      <c r="D85" s="4">
        <f t="shared" si="44"/>
        <v>5</v>
      </c>
      <c r="E85" s="5">
        <f t="shared" si="45"/>
        <v>83.333333333333343</v>
      </c>
      <c r="F85" s="9">
        <v>0</v>
      </c>
      <c r="G85" s="5">
        <f t="shared" si="46"/>
        <v>0</v>
      </c>
      <c r="H85" s="9">
        <v>1</v>
      </c>
      <c r="I85" s="5">
        <f t="shared" si="47"/>
        <v>20</v>
      </c>
      <c r="J85" s="9">
        <v>4</v>
      </c>
      <c r="K85" s="5">
        <f t="shared" si="48"/>
        <v>80</v>
      </c>
      <c r="L85" s="9">
        <v>0</v>
      </c>
      <c r="M85" s="5">
        <f t="shared" si="49"/>
        <v>0</v>
      </c>
      <c r="N85" s="6">
        <f t="shared" si="50"/>
        <v>100</v>
      </c>
      <c r="O85" s="6">
        <f t="shared" si="51"/>
        <v>20</v>
      </c>
      <c r="P85" s="6">
        <f t="shared" si="52"/>
        <v>3.2</v>
      </c>
      <c r="Q85" s="6">
        <f t="shared" si="53"/>
        <v>41.6</v>
      </c>
      <c r="R85" s="18" t="str">
        <f t="shared" si="54"/>
        <v>Допустимо</v>
      </c>
    </row>
    <row r="86" spans="1:18" ht="31.5">
      <c r="A86" s="2">
        <v>69</v>
      </c>
      <c r="B86" s="3" t="s">
        <v>97</v>
      </c>
      <c r="C86" s="9">
        <v>5</v>
      </c>
      <c r="D86" s="4">
        <f t="shared" si="44"/>
        <v>5</v>
      </c>
      <c r="E86" s="5">
        <f t="shared" si="45"/>
        <v>100</v>
      </c>
      <c r="F86" s="9">
        <v>1</v>
      </c>
      <c r="G86" s="5">
        <f t="shared" si="46"/>
        <v>20</v>
      </c>
      <c r="H86" s="9">
        <v>2</v>
      </c>
      <c r="I86" s="5">
        <f t="shared" si="47"/>
        <v>40</v>
      </c>
      <c r="J86" s="9">
        <v>2</v>
      </c>
      <c r="K86" s="5">
        <f t="shared" si="48"/>
        <v>40</v>
      </c>
      <c r="L86" s="9">
        <v>0</v>
      </c>
      <c r="M86" s="5">
        <f t="shared" si="49"/>
        <v>0</v>
      </c>
      <c r="N86" s="6">
        <f t="shared" si="50"/>
        <v>100</v>
      </c>
      <c r="O86" s="6">
        <f t="shared" si="51"/>
        <v>60</v>
      </c>
      <c r="P86" s="6">
        <f t="shared" si="52"/>
        <v>3.8</v>
      </c>
      <c r="Q86" s="6">
        <f t="shared" si="53"/>
        <v>60</v>
      </c>
      <c r="R86" s="18" t="str">
        <f t="shared" si="54"/>
        <v>Допустимо</v>
      </c>
    </row>
    <row r="87" spans="1:18" ht="47.25">
      <c r="A87" s="2">
        <v>70</v>
      </c>
      <c r="B87" s="3" t="s">
        <v>98</v>
      </c>
      <c r="C87" s="9">
        <v>3</v>
      </c>
      <c r="D87" s="4">
        <f t="shared" si="44"/>
        <v>3</v>
      </c>
      <c r="E87" s="5">
        <f t="shared" si="45"/>
        <v>100</v>
      </c>
      <c r="F87" s="9">
        <v>1</v>
      </c>
      <c r="G87" s="5">
        <f t="shared" si="46"/>
        <v>33.333333333333336</v>
      </c>
      <c r="H87" s="9">
        <v>1</v>
      </c>
      <c r="I87" s="5">
        <f t="shared" si="47"/>
        <v>33.333333333333336</v>
      </c>
      <c r="J87" s="9">
        <v>1</v>
      </c>
      <c r="K87" s="5">
        <f t="shared" si="48"/>
        <v>33.333333333333336</v>
      </c>
      <c r="L87" s="9">
        <v>0</v>
      </c>
      <c r="M87" s="5">
        <f t="shared" si="49"/>
        <v>0</v>
      </c>
      <c r="N87" s="6">
        <f t="shared" si="50"/>
        <v>100</v>
      </c>
      <c r="O87" s="6">
        <f t="shared" si="51"/>
        <v>66.666666666666671</v>
      </c>
      <c r="P87" s="6">
        <f t="shared" si="52"/>
        <v>4</v>
      </c>
      <c r="Q87" s="6">
        <f t="shared" si="53"/>
        <v>66.666666666666671</v>
      </c>
      <c r="R87" s="18" t="str">
        <f t="shared" si="54"/>
        <v>Допустимо</v>
      </c>
    </row>
    <row r="88" spans="1:18" ht="31.5">
      <c r="A88" s="2">
        <v>71</v>
      </c>
      <c r="B88" s="3" t="s">
        <v>99</v>
      </c>
      <c r="C88" s="9">
        <v>13</v>
      </c>
      <c r="D88" s="4">
        <f t="shared" si="44"/>
        <v>12</v>
      </c>
      <c r="E88" s="5">
        <f t="shared" si="45"/>
        <v>92.307692307692307</v>
      </c>
      <c r="F88" s="9">
        <v>3</v>
      </c>
      <c r="G88" s="5">
        <f t="shared" si="46"/>
        <v>25</v>
      </c>
      <c r="H88" s="9">
        <v>3</v>
      </c>
      <c r="I88" s="5">
        <f t="shared" si="47"/>
        <v>25</v>
      </c>
      <c r="J88" s="9">
        <v>5</v>
      </c>
      <c r="K88" s="5">
        <f t="shared" si="48"/>
        <v>41.666666666666671</v>
      </c>
      <c r="L88" s="9">
        <v>1</v>
      </c>
      <c r="M88" s="5">
        <f t="shared" si="49"/>
        <v>8.3333333333333339</v>
      </c>
      <c r="N88" s="6">
        <f t="shared" si="50"/>
        <v>91.666666666666671</v>
      </c>
      <c r="O88" s="6">
        <f t="shared" si="51"/>
        <v>50</v>
      </c>
      <c r="P88" s="6">
        <f t="shared" si="52"/>
        <v>3.666666666666667</v>
      </c>
      <c r="Q88" s="6">
        <f t="shared" si="53"/>
        <v>57.333333333333336</v>
      </c>
      <c r="R88" s="18" t="str">
        <f t="shared" si="54"/>
        <v>Допустимо</v>
      </c>
    </row>
    <row r="89" spans="1:18" ht="15.75">
      <c r="A89" s="2">
        <v>72</v>
      </c>
      <c r="B89" s="3" t="s">
        <v>100</v>
      </c>
      <c r="C89" s="9">
        <v>40</v>
      </c>
      <c r="D89" s="4">
        <f t="shared" si="44"/>
        <v>37</v>
      </c>
      <c r="E89" s="5">
        <f t="shared" si="45"/>
        <v>92.5</v>
      </c>
      <c r="F89" s="9">
        <v>17</v>
      </c>
      <c r="G89" s="5">
        <f t="shared" si="46"/>
        <v>45.945945945945944</v>
      </c>
      <c r="H89" s="9">
        <v>14</v>
      </c>
      <c r="I89" s="5">
        <f t="shared" si="47"/>
        <v>37.837837837837839</v>
      </c>
      <c r="J89" s="9">
        <v>6</v>
      </c>
      <c r="K89" s="5">
        <f t="shared" si="48"/>
        <v>16.216216216216218</v>
      </c>
      <c r="L89" s="9">
        <v>0</v>
      </c>
      <c r="M89" s="5">
        <f t="shared" si="49"/>
        <v>0</v>
      </c>
      <c r="N89" s="6">
        <f t="shared" si="50"/>
        <v>100</v>
      </c>
      <c r="O89" s="6">
        <f t="shared" si="51"/>
        <v>83.783783783783775</v>
      </c>
      <c r="P89" s="6">
        <f t="shared" si="52"/>
        <v>4.2972972972972974</v>
      </c>
      <c r="Q89" s="6">
        <f t="shared" si="53"/>
        <v>76</v>
      </c>
      <c r="R89" s="18" t="str">
        <f t="shared" si="54"/>
        <v>Допустимо</v>
      </c>
    </row>
    <row r="90" spans="1:18" ht="31.5">
      <c r="A90" s="2">
        <v>73</v>
      </c>
      <c r="B90" s="3" t="s">
        <v>101</v>
      </c>
      <c r="C90" s="9">
        <v>12</v>
      </c>
      <c r="D90" s="4">
        <f t="shared" si="44"/>
        <v>11</v>
      </c>
      <c r="E90" s="5">
        <f t="shared" si="45"/>
        <v>91.666666666666671</v>
      </c>
      <c r="F90" s="9">
        <v>1</v>
      </c>
      <c r="G90" s="5">
        <f t="shared" si="46"/>
        <v>9.0909090909090917</v>
      </c>
      <c r="H90" s="9">
        <v>4</v>
      </c>
      <c r="I90" s="5">
        <f t="shared" si="47"/>
        <v>36.363636363636367</v>
      </c>
      <c r="J90" s="9">
        <v>5</v>
      </c>
      <c r="K90" s="5">
        <f t="shared" si="48"/>
        <v>45.45454545454546</v>
      </c>
      <c r="L90" s="9">
        <v>1</v>
      </c>
      <c r="M90" s="5">
        <f t="shared" si="49"/>
        <v>9.0909090909090917</v>
      </c>
      <c r="N90" s="6">
        <f t="shared" si="50"/>
        <v>90.909090909090921</v>
      </c>
      <c r="O90" s="6">
        <f t="shared" si="51"/>
        <v>45.45454545454546</v>
      </c>
      <c r="P90" s="6">
        <f t="shared" si="52"/>
        <v>3.454545454545455</v>
      </c>
      <c r="Q90" s="6">
        <f t="shared" si="53"/>
        <v>50.18181818181818</v>
      </c>
      <c r="R90" s="18" t="str">
        <f t="shared" si="54"/>
        <v>Допустимо</v>
      </c>
    </row>
    <row r="91" spans="1:18" ht="31.5">
      <c r="A91" s="2">
        <v>74</v>
      </c>
      <c r="B91" s="3" t="s">
        <v>102</v>
      </c>
      <c r="C91" s="9">
        <v>12</v>
      </c>
      <c r="D91" s="4">
        <f t="shared" si="44"/>
        <v>11</v>
      </c>
      <c r="E91" s="5">
        <f t="shared" si="45"/>
        <v>91.666666666666671</v>
      </c>
      <c r="F91" s="9">
        <v>0</v>
      </c>
      <c r="G91" s="5">
        <f t="shared" si="46"/>
        <v>0</v>
      </c>
      <c r="H91" s="9">
        <v>0</v>
      </c>
      <c r="I91" s="5">
        <f t="shared" si="47"/>
        <v>0</v>
      </c>
      <c r="J91" s="9">
        <v>11</v>
      </c>
      <c r="K91" s="5">
        <f t="shared" si="48"/>
        <v>100.00000000000001</v>
      </c>
      <c r="L91" s="9">
        <v>0</v>
      </c>
      <c r="M91" s="5">
        <f t="shared" si="49"/>
        <v>0</v>
      </c>
      <c r="N91" s="6">
        <f t="shared" si="50"/>
        <v>100.00000000000001</v>
      </c>
      <c r="O91" s="6">
        <f t="shared" si="51"/>
        <v>0</v>
      </c>
      <c r="P91" s="6">
        <f t="shared" si="52"/>
        <v>3</v>
      </c>
      <c r="Q91" s="6">
        <f t="shared" si="53"/>
        <v>36</v>
      </c>
      <c r="R91" s="18" t="str">
        <f t="shared" si="54"/>
        <v>Допустимо</v>
      </c>
    </row>
    <row r="92" spans="1:18" ht="63">
      <c r="A92" s="2">
        <v>75</v>
      </c>
      <c r="B92" s="3" t="s">
        <v>103</v>
      </c>
      <c r="C92" s="9">
        <v>82</v>
      </c>
      <c r="D92" s="4">
        <f t="shared" si="44"/>
        <v>75</v>
      </c>
      <c r="E92" s="5">
        <f t="shared" si="45"/>
        <v>91.463414634146346</v>
      </c>
      <c r="F92" s="9">
        <v>14</v>
      </c>
      <c r="G92" s="5">
        <f t="shared" si="46"/>
        <v>18.666666666666664</v>
      </c>
      <c r="H92" s="9">
        <v>26</v>
      </c>
      <c r="I92" s="5">
        <f t="shared" si="47"/>
        <v>34.666666666666664</v>
      </c>
      <c r="J92" s="9">
        <v>31</v>
      </c>
      <c r="K92" s="5">
        <f t="shared" si="48"/>
        <v>41.333333333333329</v>
      </c>
      <c r="L92" s="9">
        <v>4</v>
      </c>
      <c r="M92" s="5">
        <f t="shared" si="49"/>
        <v>5.333333333333333</v>
      </c>
      <c r="N92" s="6">
        <f t="shared" si="50"/>
        <v>94.666666666666657</v>
      </c>
      <c r="O92" s="6">
        <f t="shared" si="51"/>
        <v>53.333333333333329</v>
      </c>
      <c r="P92" s="6">
        <f t="shared" si="52"/>
        <v>3.6666666666666661</v>
      </c>
      <c r="Q92" s="6">
        <f t="shared" si="53"/>
        <v>56.586666666666659</v>
      </c>
      <c r="R92" s="18" t="str">
        <f t="shared" si="54"/>
        <v>Допустимо</v>
      </c>
    </row>
    <row r="93" spans="1:18" ht="31.5">
      <c r="A93" s="2">
        <v>76</v>
      </c>
      <c r="B93" s="3" t="s">
        <v>104</v>
      </c>
      <c r="C93" s="9">
        <v>44</v>
      </c>
      <c r="D93" s="4">
        <f t="shared" si="44"/>
        <v>41</v>
      </c>
      <c r="E93" s="5">
        <f t="shared" si="45"/>
        <v>93.181818181818187</v>
      </c>
      <c r="F93" s="9">
        <v>12</v>
      </c>
      <c r="G93" s="5">
        <f t="shared" si="46"/>
        <v>29.268292682926827</v>
      </c>
      <c r="H93" s="9">
        <v>12</v>
      </c>
      <c r="I93" s="5">
        <f t="shared" si="47"/>
        <v>29.268292682926827</v>
      </c>
      <c r="J93" s="9">
        <v>16</v>
      </c>
      <c r="K93" s="5">
        <f t="shared" si="48"/>
        <v>39.024390243902438</v>
      </c>
      <c r="L93" s="9">
        <v>1</v>
      </c>
      <c r="M93" s="5">
        <f t="shared" si="49"/>
        <v>2.4390243902439024</v>
      </c>
      <c r="N93" s="6">
        <f t="shared" si="50"/>
        <v>97.560975609756099</v>
      </c>
      <c r="O93" s="6">
        <f t="shared" si="51"/>
        <v>58.536585365853654</v>
      </c>
      <c r="P93" s="6">
        <f t="shared" si="52"/>
        <v>3.8536585365853657</v>
      </c>
      <c r="Q93" s="6">
        <f t="shared" si="53"/>
        <v>62.439024390243894</v>
      </c>
      <c r="R93" s="18" t="str">
        <f t="shared" si="54"/>
        <v>Допустимо</v>
      </c>
    </row>
    <row r="94" spans="1:18" ht="31.5">
      <c r="A94" s="2">
        <v>77</v>
      </c>
      <c r="B94" s="3" t="s">
        <v>105</v>
      </c>
      <c r="C94" s="9">
        <v>26</v>
      </c>
      <c r="D94" s="4">
        <f t="shared" si="44"/>
        <v>23</v>
      </c>
      <c r="E94" s="5">
        <f t="shared" si="45"/>
        <v>88.461538461538467</v>
      </c>
      <c r="F94" s="9">
        <v>3</v>
      </c>
      <c r="G94" s="5">
        <f t="shared" si="46"/>
        <v>13.043478260869565</v>
      </c>
      <c r="H94" s="9">
        <v>9</v>
      </c>
      <c r="I94" s="5">
        <f t="shared" si="47"/>
        <v>39.130434782608695</v>
      </c>
      <c r="J94" s="9">
        <v>11</v>
      </c>
      <c r="K94" s="5">
        <f t="shared" si="48"/>
        <v>47.826086956521735</v>
      </c>
      <c r="L94" s="9">
        <v>0</v>
      </c>
      <c r="M94" s="5">
        <f t="shared" si="49"/>
        <v>0</v>
      </c>
      <c r="N94" s="6">
        <f t="shared" si="50"/>
        <v>100</v>
      </c>
      <c r="O94" s="6">
        <f t="shared" si="51"/>
        <v>52.173913043478258</v>
      </c>
      <c r="P94" s="6">
        <f t="shared" si="52"/>
        <v>3.652173913043478</v>
      </c>
      <c r="Q94" s="6">
        <f t="shared" si="53"/>
        <v>55.304347826086946</v>
      </c>
      <c r="R94" s="18" t="str">
        <f t="shared" si="54"/>
        <v>Допустимо</v>
      </c>
    </row>
    <row r="95" spans="1:18" ht="47.25">
      <c r="A95" s="2">
        <v>78</v>
      </c>
      <c r="B95" s="3" t="s">
        <v>106</v>
      </c>
      <c r="C95" s="9">
        <v>64</v>
      </c>
      <c r="D95" s="4">
        <f t="shared" si="44"/>
        <v>57</v>
      </c>
      <c r="E95" s="5">
        <f t="shared" si="45"/>
        <v>89.0625</v>
      </c>
      <c r="F95" s="9">
        <v>10</v>
      </c>
      <c r="G95" s="5">
        <f t="shared" si="46"/>
        <v>17.543859649122805</v>
      </c>
      <c r="H95" s="9">
        <v>13</v>
      </c>
      <c r="I95" s="5">
        <f t="shared" si="47"/>
        <v>22.807017543859647</v>
      </c>
      <c r="J95" s="9">
        <v>31</v>
      </c>
      <c r="K95" s="5">
        <f t="shared" si="48"/>
        <v>54.385964912280699</v>
      </c>
      <c r="L95" s="9">
        <v>3</v>
      </c>
      <c r="M95" s="5">
        <f t="shared" si="49"/>
        <v>5.2631578947368416</v>
      </c>
      <c r="N95" s="6">
        <f t="shared" si="50"/>
        <v>94.73684210526315</v>
      </c>
      <c r="O95" s="6">
        <f t="shared" si="51"/>
        <v>40.350877192982452</v>
      </c>
      <c r="P95" s="6">
        <f t="shared" si="52"/>
        <v>3.5263157894736836</v>
      </c>
      <c r="Q95" s="6">
        <f t="shared" si="53"/>
        <v>52.561403508771932</v>
      </c>
      <c r="R95" s="18" t="str">
        <f t="shared" si="54"/>
        <v>Допустимо</v>
      </c>
    </row>
    <row r="96" spans="1:18" ht="31.5">
      <c r="A96" s="2">
        <v>79</v>
      </c>
      <c r="B96" s="3" t="s">
        <v>107</v>
      </c>
      <c r="C96" s="9">
        <v>49</v>
      </c>
      <c r="D96" s="4">
        <f t="shared" si="44"/>
        <v>44</v>
      </c>
      <c r="E96" s="5">
        <f t="shared" si="45"/>
        <v>89.795918367346943</v>
      </c>
      <c r="F96" s="9">
        <v>7</v>
      </c>
      <c r="G96" s="5">
        <f t="shared" si="46"/>
        <v>15.90909090909091</v>
      </c>
      <c r="H96" s="9">
        <v>16</v>
      </c>
      <c r="I96" s="5">
        <f t="shared" si="47"/>
        <v>36.363636363636367</v>
      </c>
      <c r="J96" s="9">
        <v>20</v>
      </c>
      <c r="K96" s="5">
        <f t="shared" si="48"/>
        <v>45.45454545454546</v>
      </c>
      <c r="L96" s="9">
        <v>1</v>
      </c>
      <c r="M96" s="5">
        <f t="shared" si="49"/>
        <v>2.2727272727272729</v>
      </c>
      <c r="N96" s="6">
        <f t="shared" si="50"/>
        <v>97.727272727272734</v>
      </c>
      <c r="O96" s="6">
        <f t="shared" si="51"/>
        <v>52.27272727272728</v>
      </c>
      <c r="P96" s="6">
        <f t="shared" si="52"/>
        <v>3.6590909090909092</v>
      </c>
      <c r="Q96" s="6">
        <f t="shared" si="53"/>
        <v>55.909090909090921</v>
      </c>
      <c r="R96" s="18" t="str">
        <f t="shared" si="54"/>
        <v>Допустимо</v>
      </c>
    </row>
    <row r="97" spans="1:18" ht="15.75">
      <c r="A97" s="2">
        <v>80</v>
      </c>
      <c r="B97" s="3" t="s">
        <v>108</v>
      </c>
      <c r="C97" s="9">
        <v>46</v>
      </c>
      <c r="D97" s="4">
        <f t="shared" si="44"/>
        <v>39</v>
      </c>
      <c r="E97" s="5">
        <f t="shared" si="45"/>
        <v>84.782608695652172</v>
      </c>
      <c r="F97" s="9">
        <v>9</v>
      </c>
      <c r="G97" s="5">
        <f t="shared" si="46"/>
        <v>23.07692307692308</v>
      </c>
      <c r="H97" s="9">
        <v>11</v>
      </c>
      <c r="I97" s="5">
        <f t="shared" si="47"/>
        <v>28.205128205128208</v>
      </c>
      <c r="J97" s="9">
        <v>15</v>
      </c>
      <c r="K97" s="5">
        <f t="shared" si="48"/>
        <v>38.461538461538467</v>
      </c>
      <c r="L97" s="9">
        <v>4</v>
      </c>
      <c r="M97" s="5">
        <f t="shared" si="49"/>
        <v>10.256410256410257</v>
      </c>
      <c r="N97" s="6">
        <f t="shared" si="50"/>
        <v>89.743589743589752</v>
      </c>
      <c r="O97" s="6">
        <f t="shared" si="51"/>
        <v>51.282051282051285</v>
      </c>
      <c r="P97" s="6">
        <f t="shared" si="52"/>
        <v>3.6410256410256414</v>
      </c>
      <c r="Q97" s="6">
        <f t="shared" si="53"/>
        <v>56.615384615384613</v>
      </c>
      <c r="R97" s="18" t="str">
        <f t="shared" si="54"/>
        <v>Допустимо</v>
      </c>
    </row>
    <row r="98" spans="1:18" ht="63">
      <c r="A98" s="2">
        <v>81</v>
      </c>
      <c r="B98" s="3" t="s">
        <v>109</v>
      </c>
      <c r="C98" s="9">
        <v>14</v>
      </c>
      <c r="D98" s="4">
        <f t="shared" si="44"/>
        <v>8</v>
      </c>
      <c r="E98" s="5">
        <f t="shared" si="45"/>
        <v>57.142857142857146</v>
      </c>
      <c r="F98" s="9"/>
      <c r="G98" s="5">
        <f t="shared" si="46"/>
        <v>0</v>
      </c>
      <c r="H98" s="9">
        <v>3</v>
      </c>
      <c r="I98" s="5">
        <f t="shared" si="47"/>
        <v>37.5</v>
      </c>
      <c r="J98" s="9">
        <v>4</v>
      </c>
      <c r="K98" s="5">
        <f t="shared" si="48"/>
        <v>50</v>
      </c>
      <c r="L98" s="9">
        <v>1</v>
      </c>
      <c r="M98" s="5">
        <f t="shared" si="49"/>
        <v>12.5</v>
      </c>
      <c r="N98" s="6">
        <f t="shared" si="50"/>
        <v>87.5</v>
      </c>
      <c r="O98" s="6">
        <f t="shared" si="51"/>
        <v>37.5</v>
      </c>
      <c r="P98" s="6">
        <f t="shared" si="52"/>
        <v>3.25</v>
      </c>
      <c r="Q98" s="6">
        <f t="shared" si="53"/>
        <v>44</v>
      </c>
      <c r="R98" s="18" t="str">
        <f t="shared" si="54"/>
        <v>Допустимо</v>
      </c>
    </row>
    <row r="99" spans="1:18" ht="31.5">
      <c r="A99" s="2">
        <v>82</v>
      </c>
      <c r="B99" s="3" t="s">
        <v>110</v>
      </c>
      <c r="C99" s="9">
        <v>20</v>
      </c>
      <c r="D99" s="4">
        <f t="shared" si="44"/>
        <v>18</v>
      </c>
      <c r="E99" s="5">
        <f t="shared" si="45"/>
        <v>90</v>
      </c>
      <c r="F99" s="9">
        <v>10</v>
      </c>
      <c r="G99" s="5">
        <f t="shared" si="46"/>
        <v>55.555555555555557</v>
      </c>
      <c r="H99" s="9">
        <v>3</v>
      </c>
      <c r="I99" s="5">
        <f t="shared" si="47"/>
        <v>16.666666666666664</v>
      </c>
      <c r="J99" s="9">
        <v>5</v>
      </c>
      <c r="K99" s="5">
        <f t="shared" si="48"/>
        <v>27.777777777777779</v>
      </c>
      <c r="L99" s="9">
        <v>0</v>
      </c>
      <c r="M99" s="5">
        <f t="shared" si="49"/>
        <v>0</v>
      </c>
      <c r="N99" s="6">
        <f t="shared" si="50"/>
        <v>100</v>
      </c>
      <c r="O99" s="6">
        <f t="shared" si="51"/>
        <v>72.222222222222214</v>
      </c>
      <c r="P99" s="6">
        <f t="shared" si="52"/>
        <v>4.2777777777777777</v>
      </c>
      <c r="Q99" s="6">
        <f t="shared" si="53"/>
        <v>76.222222222222214</v>
      </c>
      <c r="R99" s="18" t="str">
        <f t="shared" si="54"/>
        <v>Допустимо</v>
      </c>
    </row>
    <row r="100" spans="1:18" ht="31.5">
      <c r="A100" s="2">
        <v>83</v>
      </c>
      <c r="B100" s="3" t="s">
        <v>111</v>
      </c>
      <c r="C100" s="9">
        <v>3</v>
      </c>
      <c r="D100" s="4">
        <f t="shared" si="44"/>
        <v>3</v>
      </c>
      <c r="E100" s="5">
        <f t="shared" si="45"/>
        <v>100</v>
      </c>
      <c r="F100" s="9">
        <v>0</v>
      </c>
      <c r="G100" s="5">
        <f t="shared" si="46"/>
        <v>0</v>
      </c>
      <c r="H100" s="9">
        <v>2</v>
      </c>
      <c r="I100" s="5">
        <f t="shared" si="47"/>
        <v>66.666666666666671</v>
      </c>
      <c r="J100" s="9">
        <v>1</v>
      </c>
      <c r="K100" s="5">
        <f t="shared" si="48"/>
        <v>33.333333333333336</v>
      </c>
      <c r="L100" s="9">
        <v>0</v>
      </c>
      <c r="M100" s="5">
        <f t="shared" si="49"/>
        <v>0</v>
      </c>
      <c r="N100" s="6">
        <f t="shared" si="50"/>
        <v>100</v>
      </c>
      <c r="O100" s="6">
        <f t="shared" si="51"/>
        <v>66.666666666666671</v>
      </c>
      <c r="P100" s="6">
        <f t="shared" si="52"/>
        <v>3.666666666666667</v>
      </c>
      <c r="Q100" s="6">
        <f t="shared" si="53"/>
        <v>54.666666666666671</v>
      </c>
      <c r="R100" s="18" t="str">
        <f t="shared" si="54"/>
        <v>Допустимо</v>
      </c>
    </row>
    <row r="101" spans="1:18" ht="15.75">
      <c r="A101" s="7"/>
      <c r="B101" s="1" t="s">
        <v>112</v>
      </c>
      <c r="C101" s="8">
        <f>SUM(C75:C100)</f>
        <v>536</v>
      </c>
      <c r="D101" s="8">
        <f>SUM(D75:D100)</f>
        <v>485</v>
      </c>
      <c r="E101" s="6">
        <f t="shared" si="45"/>
        <v>90.485074626865682</v>
      </c>
      <c r="F101" s="8">
        <f>SUM(F75:F100)</f>
        <v>99</v>
      </c>
      <c r="G101" s="6">
        <f t="shared" si="46"/>
        <v>20.412371134020617</v>
      </c>
      <c r="H101" s="8">
        <f>SUM(H75:H100)</f>
        <v>148</v>
      </c>
      <c r="I101" s="6">
        <f t="shared" si="47"/>
        <v>30.515463917525771</v>
      </c>
      <c r="J101" s="8">
        <f>SUM(J75:J100)</f>
        <v>216</v>
      </c>
      <c r="K101" s="6">
        <f t="shared" si="48"/>
        <v>44.536082474226802</v>
      </c>
      <c r="L101" s="8">
        <f>SUM(L75:L100)</f>
        <v>22</v>
      </c>
      <c r="M101" s="6">
        <f t="shared" si="49"/>
        <v>4.536082474226804</v>
      </c>
      <c r="N101" s="6">
        <f t="shared" si="50"/>
        <v>95.463917525773198</v>
      </c>
      <c r="O101" s="6">
        <f t="shared" si="51"/>
        <v>50.927835051546388</v>
      </c>
      <c r="P101" s="6">
        <f t="shared" si="52"/>
        <v>3.6680412371134019</v>
      </c>
      <c r="Q101" s="6">
        <f t="shared" si="53"/>
        <v>56.701030927835049</v>
      </c>
    </row>
    <row r="102" spans="1:18">
      <c r="A102" s="19" t="s">
        <v>113</v>
      </c>
      <c r="B102" s="19" t="s">
        <v>113</v>
      </c>
      <c r="C102" s="20" t="s">
        <v>113</v>
      </c>
      <c r="D102" s="19" t="s">
        <v>113</v>
      </c>
      <c r="E102" s="19" t="s">
        <v>113</v>
      </c>
      <c r="F102" s="20" t="s">
        <v>113</v>
      </c>
      <c r="G102" s="19" t="s">
        <v>113</v>
      </c>
      <c r="H102" s="20" t="s">
        <v>113</v>
      </c>
      <c r="I102" s="19" t="s">
        <v>113</v>
      </c>
      <c r="J102" s="20" t="s">
        <v>113</v>
      </c>
      <c r="K102" s="19" t="s">
        <v>113</v>
      </c>
      <c r="L102" s="20" t="s">
        <v>113</v>
      </c>
      <c r="M102" s="19" t="s">
        <v>113</v>
      </c>
      <c r="N102" s="19" t="s">
        <v>113</v>
      </c>
      <c r="O102" s="19" t="s">
        <v>113</v>
      </c>
      <c r="P102" s="19" t="s">
        <v>113</v>
      </c>
      <c r="Q102" s="19" t="s">
        <v>113</v>
      </c>
    </row>
    <row r="103" spans="1:18" ht="31.5">
      <c r="A103" s="2">
        <v>84</v>
      </c>
      <c r="B103" s="3" t="s">
        <v>114</v>
      </c>
      <c r="C103" s="9">
        <v>51</v>
      </c>
      <c r="D103" s="4">
        <f t="shared" ref="D103:D128" si="55">F103+H103+J103+L103</f>
        <v>49</v>
      </c>
      <c r="E103" s="5">
        <f t="shared" ref="E103:E129" si="56">100/C103*D103</f>
        <v>96.078431372549019</v>
      </c>
      <c r="F103" s="9">
        <v>6</v>
      </c>
      <c r="G103" s="5">
        <f t="shared" ref="G103:G129" si="57">100/D103*F103</f>
        <v>12.244897959183675</v>
      </c>
      <c r="H103" s="9">
        <v>10</v>
      </c>
      <c r="I103" s="5">
        <f t="shared" ref="I103:I129" si="58">100/D103*H103</f>
        <v>20.408163265306122</v>
      </c>
      <c r="J103" s="9">
        <v>27</v>
      </c>
      <c r="K103" s="5">
        <f t="shared" ref="K103:K129" si="59">100/D103*J103</f>
        <v>55.102040816326529</v>
      </c>
      <c r="L103" s="9">
        <v>6</v>
      </c>
      <c r="M103" s="5">
        <f t="shared" ref="M103:M129" si="60">100/D103*L103</f>
        <v>12.244897959183675</v>
      </c>
      <c r="N103" s="6">
        <f t="shared" ref="N103:N129" si="61">100/D103*(F103+H103+J103)</f>
        <v>87.755102040816325</v>
      </c>
      <c r="O103" s="6">
        <f t="shared" ref="O103:O129" si="62">100/D103*(F103+H103)</f>
        <v>32.653061224489797</v>
      </c>
      <c r="P103" s="6">
        <f t="shared" ref="P103:P129" si="63">100/D103*(5*F103+4*H103+3*J103+2*L103)/100</f>
        <v>3.3265306122448983</v>
      </c>
      <c r="Q103" s="6">
        <f t="shared" ref="Q103:Q129" si="64">100/D103*(1*F103+0.64*H103+0.36*J103+0.16*L103)</f>
        <v>47.102040816326529</v>
      </c>
      <c r="R103" s="18" t="str">
        <f t="shared" ref="R103:R128" si="65">IF(C103&lt;D103,"Введено не верное количество отметок","Допустимо")</f>
        <v>Допустимо</v>
      </c>
    </row>
    <row r="104" spans="1:18" ht="31.5">
      <c r="A104" s="2">
        <v>85</v>
      </c>
      <c r="B104" s="3" t="s">
        <v>115</v>
      </c>
      <c r="C104" s="9">
        <v>7</v>
      </c>
      <c r="D104" s="4">
        <f t="shared" si="55"/>
        <v>5</v>
      </c>
      <c r="E104" s="5">
        <f t="shared" si="56"/>
        <v>71.428571428571431</v>
      </c>
      <c r="F104" s="9">
        <v>1</v>
      </c>
      <c r="G104" s="5">
        <f t="shared" si="57"/>
        <v>20</v>
      </c>
      <c r="H104" s="9">
        <v>0</v>
      </c>
      <c r="I104" s="5">
        <f t="shared" si="58"/>
        <v>0</v>
      </c>
      <c r="J104" s="9">
        <v>4</v>
      </c>
      <c r="K104" s="5">
        <f t="shared" si="59"/>
        <v>80</v>
      </c>
      <c r="L104" s="9">
        <v>0</v>
      </c>
      <c r="M104" s="5">
        <f t="shared" si="60"/>
        <v>0</v>
      </c>
      <c r="N104" s="6">
        <f t="shared" si="61"/>
        <v>100</v>
      </c>
      <c r="O104" s="6">
        <f t="shared" si="62"/>
        <v>20</v>
      </c>
      <c r="P104" s="6">
        <f t="shared" si="63"/>
        <v>3.4</v>
      </c>
      <c r="Q104" s="6">
        <f t="shared" si="64"/>
        <v>48.8</v>
      </c>
      <c r="R104" s="18" t="str">
        <f t="shared" si="65"/>
        <v>Допустимо</v>
      </c>
    </row>
    <row r="105" spans="1:18" ht="31.5">
      <c r="A105" s="2">
        <v>86</v>
      </c>
      <c r="B105" s="3" t="s">
        <v>116</v>
      </c>
      <c r="C105" s="9">
        <v>22</v>
      </c>
      <c r="D105" s="4">
        <f t="shared" si="55"/>
        <v>21</v>
      </c>
      <c r="E105" s="5">
        <f t="shared" si="56"/>
        <v>95.454545454545467</v>
      </c>
      <c r="F105" s="9">
        <v>0</v>
      </c>
      <c r="G105" s="5">
        <f t="shared" si="57"/>
        <v>0</v>
      </c>
      <c r="H105" s="9">
        <v>3</v>
      </c>
      <c r="I105" s="5">
        <f t="shared" si="58"/>
        <v>14.285714285714285</v>
      </c>
      <c r="J105" s="9">
        <v>14</v>
      </c>
      <c r="K105" s="5">
        <f t="shared" si="59"/>
        <v>66.666666666666671</v>
      </c>
      <c r="L105" s="9">
        <v>4</v>
      </c>
      <c r="M105" s="5">
        <f t="shared" si="60"/>
        <v>19.047619047619047</v>
      </c>
      <c r="N105" s="6">
        <f t="shared" si="61"/>
        <v>80.952380952380949</v>
      </c>
      <c r="O105" s="6">
        <f t="shared" si="62"/>
        <v>14.285714285714285</v>
      </c>
      <c r="P105" s="6">
        <f t="shared" si="63"/>
        <v>2.9523809523809526</v>
      </c>
      <c r="Q105" s="6">
        <f t="shared" si="64"/>
        <v>36.19047619047619</v>
      </c>
      <c r="R105" s="18" t="str">
        <f t="shared" si="65"/>
        <v>Допустимо</v>
      </c>
    </row>
    <row r="106" spans="1:18" ht="31.5">
      <c r="A106" s="2">
        <v>87</v>
      </c>
      <c r="B106" s="3" t="s">
        <v>117</v>
      </c>
      <c r="C106" s="9">
        <v>31</v>
      </c>
      <c r="D106" s="4">
        <f t="shared" si="55"/>
        <v>27</v>
      </c>
      <c r="E106" s="5">
        <f t="shared" si="56"/>
        <v>87.096774193548384</v>
      </c>
      <c r="F106" s="9">
        <v>6</v>
      </c>
      <c r="G106" s="5">
        <f t="shared" si="57"/>
        <v>22.222222222222221</v>
      </c>
      <c r="H106" s="9">
        <v>9</v>
      </c>
      <c r="I106" s="5">
        <f t="shared" si="58"/>
        <v>33.333333333333336</v>
      </c>
      <c r="J106" s="9">
        <v>9</v>
      </c>
      <c r="K106" s="5">
        <f t="shared" si="59"/>
        <v>33.333333333333336</v>
      </c>
      <c r="L106" s="9">
        <v>3</v>
      </c>
      <c r="M106" s="5">
        <f t="shared" si="60"/>
        <v>11.111111111111111</v>
      </c>
      <c r="N106" s="6">
        <f t="shared" si="61"/>
        <v>88.888888888888886</v>
      </c>
      <c r="O106" s="6">
        <f t="shared" si="62"/>
        <v>55.555555555555557</v>
      </c>
      <c r="P106" s="6">
        <f t="shared" si="63"/>
        <v>3.666666666666667</v>
      </c>
      <c r="Q106" s="6">
        <f t="shared" si="64"/>
        <v>57.333333333333336</v>
      </c>
      <c r="R106" s="18" t="str">
        <f t="shared" si="65"/>
        <v>Допустимо</v>
      </c>
    </row>
    <row r="107" spans="1:18" ht="31.5">
      <c r="A107" s="2">
        <v>88</v>
      </c>
      <c r="B107" s="3" t="s">
        <v>118</v>
      </c>
      <c r="C107" s="9">
        <v>17</v>
      </c>
      <c r="D107" s="4">
        <f t="shared" si="55"/>
        <v>16</v>
      </c>
      <c r="E107" s="5">
        <f t="shared" si="56"/>
        <v>94.117647058823536</v>
      </c>
      <c r="F107" s="9">
        <v>3</v>
      </c>
      <c r="G107" s="5">
        <f t="shared" si="57"/>
        <v>18.75</v>
      </c>
      <c r="H107" s="9">
        <v>6</v>
      </c>
      <c r="I107" s="5">
        <f t="shared" si="58"/>
        <v>37.5</v>
      </c>
      <c r="J107" s="9">
        <v>5</v>
      </c>
      <c r="K107" s="5">
        <f t="shared" si="59"/>
        <v>31.25</v>
      </c>
      <c r="L107" s="9">
        <v>2</v>
      </c>
      <c r="M107" s="5">
        <f t="shared" si="60"/>
        <v>12.5</v>
      </c>
      <c r="N107" s="6">
        <f t="shared" si="61"/>
        <v>87.5</v>
      </c>
      <c r="O107" s="6">
        <f t="shared" si="62"/>
        <v>56.25</v>
      </c>
      <c r="P107" s="6">
        <f t="shared" si="63"/>
        <v>3.625</v>
      </c>
      <c r="Q107" s="6">
        <f t="shared" si="64"/>
        <v>56.000000000000007</v>
      </c>
      <c r="R107" s="18" t="str">
        <f t="shared" si="65"/>
        <v>Допустимо</v>
      </c>
    </row>
    <row r="108" spans="1:18" ht="31.5">
      <c r="A108" s="2">
        <v>89</v>
      </c>
      <c r="B108" s="3" t="s">
        <v>119</v>
      </c>
      <c r="C108" s="9">
        <v>31</v>
      </c>
      <c r="D108" s="4">
        <f t="shared" si="55"/>
        <v>28</v>
      </c>
      <c r="E108" s="5">
        <f t="shared" si="56"/>
        <v>90.322580645161281</v>
      </c>
      <c r="F108" s="9">
        <v>5</v>
      </c>
      <c r="G108" s="5">
        <f t="shared" si="57"/>
        <v>17.857142857142858</v>
      </c>
      <c r="H108" s="9">
        <v>6</v>
      </c>
      <c r="I108" s="5">
        <f t="shared" si="58"/>
        <v>21.428571428571431</v>
      </c>
      <c r="J108" s="9">
        <v>15</v>
      </c>
      <c r="K108" s="5">
        <f t="shared" si="59"/>
        <v>53.571428571428577</v>
      </c>
      <c r="L108" s="9">
        <v>2</v>
      </c>
      <c r="M108" s="5">
        <f t="shared" si="60"/>
        <v>7.1428571428571432</v>
      </c>
      <c r="N108" s="6">
        <f t="shared" si="61"/>
        <v>92.857142857142861</v>
      </c>
      <c r="O108" s="6">
        <f t="shared" si="62"/>
        <v>39.285714285714285</v>
      </c>
      <c r="P108" s="6">
        <f t="shared" si="63"/>
        <v>3.5</v>
      </c>
      <c r="Q108" s="6">
        <f t="shared" si="64"/>
        <v>52</v>
      </c>
      <c r="R108" s="18" t="str">
        <f t="shared" si="65"/>
        <v>Допустимо</v>
      </c>
    </row>
    <row r="109" spans="1:18" ht="31.5">
      <c r="A109" s="2">
        <v>90</v>
      </c>
      <c r="B109" s="3" t="s">
        <v>120</v>
      </c>
      <c r="C109" s="9">
        <v>13</v>
      </c>
      <c r="D109" s="4">
        <f t="shared" si="55"/>
        <v>12</v>
      </c>
      <c r="E109" s="5">
        <f t="shared" si="56"/>
        <v>92.307692307692307</v>
      </c>
      <c r="F109" s="9">
        <v>1</v>
      </c>
      <c r="G109" s="5">
        <f t="shared" si="57"/>
        <v>8.3333333333333339</v>
      </c>
      <c r="H109" s="9">
        <v>1</v>
      </c>
      <c r="I109" s="5">
        <f t="shared" si="58"/>
        <v>8.3333333333333339</v>
      </c>
      <c r="J109" s="9">
        <v>9</v>
      </c>
      <c r="K109" s="5">
        <f t="shared" si="59"/>
        <v>75</v>
      </c>
      <c r="L109" s="9">
        <v>1</v>
      </c>
      <c r="M109" s="5">
        <f t="shared" si="60"/>
        <v>8.3333333333333339</v>
      </c>
      <c r="N109" s="6">
        <f t="shared" si="61"/>
        <v>91.666666666666671</v>
      </c>
      <c r="O109" s="6">
        <f t="shared" si="62"/>
        <v>16.666666666666668</v>
      </c>
      <c r="P109" s="6">
        <f t="shared" si="63"/>
        <v>3.166666666666667</v>
      </c>
      <c r="Q109" s="6">
        <f t="shared" si="64"/>
        <v>42</v>
      </c>
      <c r="R109" s="18" t="str">
        <f t="shared" si="65"/>
        <v>Допустимо</v>
      </c>
    </row>
    <row r="110" spans="1:18" ht="31.5">
      <c r="A110" s="2">
        <v>91</v>
      </c>
      <c r="B110" s="3" t="s">
        <v>121</v>
      </c>
      <c r="C110" s="9">
        <v>35</v>
      </c>
      <c r="D110" s="4">
        <f t="shared" si="55"/>
        <v>32</v>
      </c>
      <c r="E110" s="5">
        <f t="shared" si="56"/>
        <v>91.428571428571431</v>
      </c>
      <c r="F110" s="9">
        <v>1</v>
      </c>
      <c r="G110" s="5">
        <f t="shared" si="57"/>
        <v>3.125</v>
      </c>
      <c r="H110" s="9">
        <v>12</v>
      </c>
      <c r="I110" s="5">
        <f t="shared" si="58"/>
        <v>37.5</v>
      </c>
      <c r="J110" s="9">
        <v>16</v>
      </c>
      <c r="K110" s="5">
        <f t="shared" si="59"/>
        <v>50</v>
      </c>
      <c r="L110" s="9">
        <v>3</v>
      </c>
      <c r="M110" s="5">
        <f t="shared" si="60"/>
        <v>9.375</v>
      </c>
      <c r="N110" s="6">
        <f t="shared" si="61"/>
        <v>90.625</v>
      </c>
      <c r="O110" s="6">
        <f t="shared" si="62"/>
        <v>40.625</v>
      </c>
      <c r="P110" s="6">
        <f t="shared" si="63"/>
        <v>3.34375</v>
      </c>
      <c r="Q110" s="6">
        <f t="shared" si="64"/>
        <v>46.625</v>
      </c>
      <c r="R110" s="18" t="str">
        <f t="shared" si="65"/>
        <v>Допустимо</v>
      </c>
    </row>
    <row r="111" spans="1:18" ht="31.5">
      <c r="A111" s="2">
        <v>92</v>
      </c>
      <c r="B111" s="3" t="s">
        <v>122</v>
      </c>
      <c r="C111" s="9">
        <v>12</v>
      </c>
      <c r="D111" s="4">
        <f t="shared" si="55"/>
        <v>9</v>
      </c>
      <c r="E111" s="5">
        <f t="shared" si="56"/>
        <v>75</v>
      </c>
      <c r="F111" s="9">
        <v>1</v>
      </c>
      <c r="G111" s="5">
        <f t="shared" si="57"/>
        <v>11.111111111111111</v>
      </c>
      <c r="H111" s="9">
        <v>1</v>
      </c>
      <c r="I111" s="5">
        <f t="shared" si="58"/>
        <v>11.111111111111111</v>
      </c>
      <c r="J111" s="9">
        <v>6</v>
      </c>
      <c r="K111" s="5">
        <f t="shared" si="59"/>
        <v>66.666666666666657</v>
      </c>
      <c r="L111" s="9">
        <v>1</v>
      </c>
      <c r="M111" s="5">
        <f t="shared" si="60"/>
        <v>11.111111111111111</v>
      </c>
      <c r="N111" s="6">
        <f t="shared" si="61"/>
        <v>88.888888888888886</v>
      </c>
      <c r="O111" s="6">
        <f t="shared" si="62"/>
        <v>22.222222222222221</v>
      </c>
      <c r="P111" s="6">
        <f t="shared" si="63"/>
        <v>3.2222222222222223</v>
      </c>
      <c r="Q111" s="6">
        <f t="shared" si="64"/>
        <v>44</v>
      </c>
      <c r="R111" s="18" t="str">
        <f t="shared" si="65"/>
        <v>Допустимо</v>
      </c>
    </row>
    <row r="112" spans="1:18" ht="31.5">
      <c r="A112" s="2">
        <v>93</v>
      </c>
      <c r="B112" s="3" t="s">
        <v>123</v>
      </c>
      <c r="C112" s="9">
        <v>8</v>
      </c>
      <c r="D112" s="4">
        <f t="shared" si="55"/>
        <v>7</v>
      </c>
      <c r="E112" s="5">
        <f t="shared" si="56"/>
        <v>87.5</v>
      </c>
      <c r="F112" s="9">
        <v>0</v>
      </c>
      <c r="G112" s="5">
        <f t="shared" si="57"/>
        <v>0</v>
      </c>
      <c r="H112" s="9">
        <v>4</v>
      </c>
      <c r="I112" s="5">
        <f t="shared" si="58"/>
        <v>57.142857142857146</v>
      </c>
      <c r="J112" s="9">
        <v>3</v>
      </c>
      <c r="K112" s="5">
        <f t="shared" si="59"/>
        <v>42.857142857142861</v>
      </c>
      <c r="L112" s="9">
        <v>0</v>
      </c>
      <c r="M112" s="5">
        <f t="shared" si="60"/>
        <v>0</v>
      </c>
      <c r="N112" s="6">
        <f t="shared" si="61"/>
        <v>100</v>
      </c>
      <c r="O112" s="6">
        <f t="shared" si="62"/>
        <v>57.142857142857146</v>
      </c>
      <c r="P112" s="6">
        <f t="shared" si="63"/>
        <v>3.5714285714285716</v>
      </c>
      <c r="Q112" s="6">
        <f t="shared" si="64"/>
        <v>52.000000000000007</v>
      </c>
      <c r="R112" s="18" t="str">
        <f t="shared" si="65"/>
        <v>Допустимо</v>
      </c>
    </row>
    <row r="113" spans="1:18" ht="31.5">
      <c r="A113" s="2">
        <v>94</v>
      </c>
      <c r="B113" s="3" t="s">
        <v>124</v>
      </c>
      <c r="C113" s="9">
        <v>4</v>
      </c>
      <c r="D113" s="4">
        <f t="shared" si="55"/>
        <v>4</v>
      </c>
      <c r="E113" s="5">
        <f t="shared" si="56"/>
        <v>100</v>
      </c>
      <c r="F113" s="9">
        <v>0</v>
      </c>
      <c r="G113" s="5">
        <f t="shared" si="57"/>
        <v>0</v>
      </c>
      <c r="H113" s="9">
        <v>3</v>
      </c>
      <c r="I113" s="5">
        <f t="shared" si="58"/>
        <v>75</v>
      </c>
      <c r="J113" s="9">
        <v>1</v>
      </c>
      <c r="K113" s="5">
        <f t="shared" si="59"/>
        <v>25</v>
      </c>
      <c r="L113" s="9"/>
      <c r="M113" s="5">
        <f t="shared" si="60"/>
        <v>0</v>
      </c>
      <c r="N113" s="6">
        <f t="shared" si="61"/>
        <v>100</v>
      </c>
      <c r="O113" s="6">
        <f t="shared" si="62"/>
        <v>75</v>
      </c>
      <c r="P113" s="6">
        <f t="shared" si="63"/>
        <v>3.75</v>
      </c>
      <c r="Q113" s="6">
        <f t="shared" si="64"/>
        <v>56.999999999999993</v>
      </c>
      <c r="R113" s="18" t="str">
        <f t="shared" si="65"/>
        <v>Допустимо</v>
      </c>
    </row>
    <row r="114" spans="1:18" ht="31.5">
      <c r="A114" s="2">
        <v>95</v>
      </c>
      <c r="B114" s="3" t="s">
        <v>125</v>
      </c>
      <c r="C114" s="9">
        <v>5</v>
      </c>
      <c r="D114" s="4">
        <f t="shared" si="55"/>
        <v>5</v>
      </c>
      <c r="E114" s="5">
        <f t="shared" si="56"/>
        <v>100</v>
      </c>
      <c r="F114" s="9">
        <v>2</v>
      </c>
      <c r="G114" s="5">
        <f t="shared" si="57"/>
        <v>40</v>
      </c>
      <c r="H114" s="9">
        <v>1</v>
      </c>
      <c r="I114" s="5">
        <f t="shared" si="58"/>
        <v>20</v>
      </c>
      <c r="J114" s="9">
        <v>1</v>
      </c>
      <c r="K114" s="5">
        <f t="shared" si="59"/>
        <v>20</v>
      </c>
      <c r="L114" s="9">
        <v>1</v>
      </c>
      <c r="M114" s="5">
        <f t="shared" si="60"/>
        <v>20</v>
      </c>
      <c r="N114" s="6">
        <f t="shared" si="61"/>
        <v>80</v>
      </c>
      <c r="O114" s="6">
        <f t="shared" si="62"/>
        <v>60</v>
      </c>
      <c r="P114" s="6">
        <f t="shared" si="63"/>
        <v>3.8</v>
      </c>
      <c r="Q114" s="6">
        <f t="shared" si="64"/>
        <v>63.2</v>
      </c>
      <c r="R114" s="18" t="str">
        <f t="shared" si="65"/>
        <v>Допустимо</v>
      </c>
    </row>
    <row r="115" spans="1:18" ht="47.25">
      <c r="A115" s="2">
        <v>96</v>
      </c>
      <c r="B115" s="3" t="s">
        <v>126</v>
      </c>
      <c r="C115" s="9">
        <v>15</v>
      </c>
      <c r="D115" s="4">
        <f t="shared" si="55"/>
        <v>14</v>
      </c>
      <c r="E115" s="5">
        <f t="shared" si="56"/>
        <v>93.333333333333343</v>
      </c>
      <c r="F115" s="9">
        <v>4</v>
      </c>
      <c r="G115" s="5">
        <f t="shared" si="57"/>
        <v>28.571428571428573</v>
      </c>
      <c r="H115" s="9">
        <v>3</v>
      </c>
      <c r="I115" s="5">
        <f t="shared" si="58"/>
        <v>21.428571428571431</v>
      </c>
      <c r="J115" s="9">
        <v>6</v>
      </c>
      <c r="K115" s="5">
        <f t="shared" si="59"/>
        <v>42.857142857142861</v>
      </c>
      <c r="L115" s="9">
        <v>1</v>
      </c>
      <c r="M115" s="5">
        <f t="shared" si="60"/>
        <v>7.1428571428571432</v>
      </c>
      <c r="N115" s="6">
        <f t="shared" si="61"/>
        <v>92.857142857142861</v>
      </c>
      <c r="O115" s="6">
        <f t="shared" si="62"/>
        <v>50</v>
      </c>
      <c r="P115" s="6">
        <f t="shared" si="63"/>
        <v>3.7142857142857144</v>
      </c>
      <c r="Q115" s="6">
        <f t="shared" si="64"/>
        <v>58.857142857142861</v>
      </c>
      <c r="R115" s="18" t="str">
        <f t="shared" si="65"/>
        <v>Допустимо</v>
      </c>
    </row>
    <row r="116" spans="1:18" ht="47.25">
      <c r="A116" s="2">
        <v>97</v>
      </c>
      <c r="B116" s="3" t="s">
        <v>127</v>
      </c>
      <c r="C116" s="9">
        <v>20</v>
      </c>
      <c r="D116" s="4">
        <f t="shared" si="55"/>
        <v>17</v>
      </c>
      <c r="E116" s="5">
        <f t="shared" si="56"/>
        <v>85</v>
      </c>
      <c r="F116" s="9">
        <v>2</v>
      </c>
      <c r="G116" s="5">
        <f t="shared" si="57"/>
        <v>11.764705882352942</v>
      </c>
      <c r="H116" s="9">
        <v>6</v>
      </c>
      <c r="I116" s="5">
        <f t="shared" si="58"/>
        <v>35.294117647058826</v>
      </c>
      <c r="J116" s="9">
        <v>6</v>
      </c>
      <c r="K116" s="5">
        <f t="shared" si="59"/>
        <v>35.294117647058826</v>
      </c>
      <c r="L116" s="9">
        <v>3</v>
      </c>
      <c r="M116" s="5">
        <f t="shared" si="60"/>
        <v>17.647058823529413</v>
      </c>
      <c r="N116" s="6">
        <f t="shared" si="61"/>
        <v>82.352941176470594</v>
      </c>
      <c r="O116" s="6">
        <f t="shared" si="62"/>
        <v>47.058823529411768</v>
      </c>
      <c r="P116" s="6">
        <f t="shared" si="63"/>
        <v>3.4117647058823533</v>
      </c>
      <c r="Q116" s="6">
        <f t="shared" si="64"/>
        <v>49.882352941176478</v>
      </c>
      <c r="R116" s="18" t="str">
        <f t="shared" si="65"/>
        <v>Допустимо</v>
      </c>
    </row>
    <row r="117" spans="1:18" ht="31.5">
      <c r="A117" s="2">
        <v>98</v>
      </c>
      <c r="B117" s="3" t="s">
        <v>128</v>
      </c>
      <c r="C117" s="9">
        <v>21</v>
      </c>
      <c r="D117" s="4">
        <f t="shared" si="55"/>
        <v>19</v>
      </c>
      <c r="E117" s="5">
        <f t="shared" si="56"/>
        <v>90.476190476190482</v>
      </c>
      <c r="F117" s="9">
        <v>0</v>
      </c>
      <c r="G117" s="5">
        <f t="shared" si="57"/>
        <v>0</v>
      </c>
      <c r="H117" s="9">
        <v>4</v>
      </c>
      <c r="I117" s="5">
        <f t="shared" si="58"/>
        <v>21.05263157894737</v>
      </c>
      <c r="J117" s="9">
        <v>12</v>
      </c>
      <c r="K117" s="5">
        <f t="shared" si="59"/>
        <v>63.15789473684211</v>
      </c>
      <c r="L117" s="9">
        <v>3</v>
      </c>
      <c r="M117" s="5">
        <f t="shared" si="60"/>
        <v>15.789473684210527</v>
      </c>
      <c r="N117" s="6">
        <f t="shared" si="61"/>
        <v>84.21052631578948</v>
      </c>
      <c r="O117" s="6">
        <f t="shared" si="62"/>
        <v>21.05263157894737</v>
      </c>
      <c r="P117" s="6">
        <f t="shared" si="63"/>
        <v>3.0526315789473686</v>
      </c>
      <c r="Q117" s="6">
        <f t="shared" si="64"/>
        <v>38.736842105263165</v>
      </c>
      <c r="R117" s="18" t="str">
        <f t="shared" si="65"/>
        <v>Допустимо</v>
      </c>
    </row>
    <row r="118" spans="1:18" ht="31.5">
      <c r="A118" s="2">
        <v>99</v>
      </c>
      <c r="B118" s="3" t="s">
        <v>129</v>
      </c>
      <c r="C118" s="9">
        <v>16</v>
      </c>
      <c r="D118" s="4">
        <f t="shared" si="55"/>
        <v>15</v>
      </c>
      <c r="E118" s="5">
        <f t="shared" si="56"/>
        <v>93.75</v>
      </c>
      <c r="F118" s="9">
        <v>4</v>
      </c>
      <c r="G118" s="5">
        <f t="shared" si="57"/>
        <v>26.666666666666668</v>
      </c>
      <c r="H118" s="9">
        <v>3</v>
      </c>
      <c r="I118" s="5">
        <f t="shared" si="58"/>
        <v>20</v>
      </c>
      <c r="J118" s="9">
        <v>6</v>
      </c>
      <c r="K118" s="5">
        <f t="shared" si="59"/>
        <v>40</v>
      </c>
      <c r="L118" s="9">
        <v>2</v>
      </c>
      <c r="M118" s="5">
        <f t="shared" si="60"/>
        <v>13.333333333333334</v>
      </c>
      <c r="N118" s="6">
        <f t="shared" si="61"/>
        <v>86.666666666666671</v>
      </c>
      <c r="O118" s="6">
        <f t="shared" si="62"/>
        <v>46.666666666666671</v>
      </c>
      <c r="P118" s="6">
        <f t="shared" si="63"/>
        <v>3.6</v>
      </c>
      <c r="Q118" s="6">
        <f t="shared" si="64"/>
        <v>56.000000000000007</v>
      </c>
      <c r="R118" s="18" t="str">
        <f t="shared" si="65"/>
        <v>Допустимо</v>
      </c>
    </row>
    <row r="119" spans="1:18" ht="31.5">
      <c r="A119" s="2">
        <v>100</v>
      </c>
      <c r="B119" s="3" t="s">
        <v>130</v>
      </c>
      <c r="C119" s="9">
        <v>22</v>
      </c>
      <c r="D119" s="4">
        <f t="shared" si="55"/>
        <v>15</v>
      </c>
      <c r="E119" s="5">
        <f t="shared" si="56"/>
        <v>68.181818181818187</v>
      </c>
      <c r="F119" s="9">
        <v>6</v>
      </c>
      <c r="G119" s="5">
        <f t="shared" si="57"/>
        <v>40</v>
      </c>
      <c r="H119" s="9">
        <v>3</v>
      </c>
      <c r="I119" s="5">
        <f t="shared" si="58"/>
        <v>20</v>
      </c>
      <c r="J119" s="9">
        <v>3</v>
      </c>
      <c r="K119" s="5">
        <f t="shared" si="59"/>
        <v>20</v>
      </c>
      <c r="L119" s="9">
        <v>3</v>
      </c>
      <c r="M119" s="5">
        <f t="shared" si="60"/>
        <v>20</v>
      </c>
      <c r="N119" s="6">
        <f t="shared" si="61"/>
        <v>80</v>
      </c>
      <c r="O119" s="6">
        <f t="shared" si="62"/>
        <v>60</v>
      </c>
      <c r="P119" s="6">
        <f t="shared" si="63"/>
        <v>3.8</v>
      </c>
      <c r="Q119" s="6">
        <f t="shared" si="64"/>
        <v>63.2</v>
      </c>
      <c r="R119" s="18" t="str">
        <f t="shared" si="65"/>
        <v>Допустимо</v>
      </c>
    </row>
    <row r="120" spans="1:18" ht="31.5">
      <c r="A120" s="2">
        <v>101</v>
      </c>
      <c r="B120" s="3" t="s">
        <v>131</v>
      </c>
      <c r="C120" s="9">
        <v>15</v>
      </c>
      <c r="D120" s="4">
        <f t="shared" si="55"/>
        <v>14</v>
      </c>
      <c r="E120" s="5">
        <f t="shared" si="56"/>
        <v>93.333333333333343</v>
      </c>
      <c r="F120" s="9">
        <v>0</v>
      </c>
      <c r="G120" s="5">
        <f t="shared" si="57"/>
        <v>0</v>
      </c>
      <c r="H120" s="9">
        <v>4</v>
      </c>
      <c r="I120" s="5">
        <f t="shared" si="58"/>
        <v>28.571428571428573</v>
      </c>
      <c r="J120" s="9">
        <v>10</v>
      </c>
      <c r="K120" s="5">
        <f t="shared" si="59"/>
        <v>71.428571428571431</v>
      </c>
      <c r="L120" s="9">
        <v>0</v>
      </c>
      <c r="M120" s="5">
        <f t="shared" si="60"/>
        <v>0</v>
      </c>
      <c r="N120" s="6">
        <f t="shared" si="61"/>
        <v>100</v>
      </c>
      <c r="O120" s="6">
        <f t="shared" si="62"/>
        <v>28.571428571428573</v>
      </c>
      <c r="P120" s="6">
        <f t="shared" si="63"/>
        <v>3.285714285714286</v>
      </c>
      <c r="Q120" s="6">
        <f t="shared" si="64"/>
        <v>44</v>
      </c>
      <c r="R120" s="18" t="str">
        <f t="shared" si="65"/>
        <v>Допустимо</v>
      </c>
    </row>
    <row r="121" spans="1:18" ht="31.5">
      <c r="A121" s="2">
        <v>102</v>
      </c>
      <c r="B121" s="3" t="s">
        <v>132</v>
      </c>
      <c r="C121" s="9">
        <v>61</v>
      </c>
      <c r="D121" s="4">
        <f t="shared" si="55"/>
        <v>55</v>
      </c>
      <c r="E121" s="5">
        <f t="shared" si="56"/>
        <v>90.163934426229517</v>
      </c>
      <c r="F121" s="9">
        <v>7</v>
      </c>
      <c r="G121" s="5">
        <f t="shared" si="57"/>
        <v>12.727272727272727</v>
      </c>
      <c r="H121" s="9">
        <v>12</v>
      </c>
      <c r="I121" s="5">
        <f t="shared" si="58"/>
        <v>21.818181818181817</v>
      </c>
      <c r="J121" s="9">
        <v>29</v>
      </c>
      <c r="K121" s="5">
        <f t="shared" si="59"/>
        <v>52.727272727272727</v>
      </c>
      <c r="L121" s="9">
        <v>7</v>
      </c>
      <c r="M121" s="5">
        <f t="shared" si="60"/>
        <v>12.727272727272727</v>
      </c>
      <c r="N121" s="6">
        <f t="shared" si="61"/>
        <v>87.272727272727266</v>
      </c>
      <c r="O121" s="6">
        <f t="shared" si="62"/>
        <v>34.545454545454547</v>
      </c>
      <c r="P121" s="6">
        <f t="shared" si="63"/>
        <v>3.3454545454545457</v>
      </c>
      <c r="Q121" s="6">
        <f t="shared" si="64"/>
        <v>47.709090909090904</v>
      </c>
      <c r="R121" s="18" t="str">
        <f t="shared" si="65"/>
        <v>Допустимо</v>
      </c>
    </row>
    <row r="122" spans="1:18" ht="31.5">
      <c r="A122" s="2">
        <v>103</v>
      </c>
      <c r="B122" s="3" t="s">
        <v>133</v>
      </c>
      <c r="C122" s="9">
        <v>42</v>
      </c>
      <c r="D122" s="4">
        <f t="shared" si="55"/>
        <v>34</v>
      </c>
      <c r="E122" s="5">
        <f t="shared" si="56"/>
        <v>80.952380952380949</v>
      </c>
      <c r="F122" s="9">
        <v>5</v>
      </c>
      <c r="G122" s="5">
        <f t="shared" si="57"/>
        <v>14.705882352941178</v>
      </c>
      <c r="H122" s="9">
        <v>10</v>
      </c>
      <c r="I122" s="5">
        <f t="shared" si="58"/>
        <v>29.411764705882355</v>
      </c>
      <c r="J122" s="9">
        <v>12</v>
      </c>
      <c r="K122" s="5">
        <f t="shared" si="59"/>
        <v>35.294117647058826</v>
      </c>
      <c r="L122" s="9">
        <v>7</v>
      </c>
      <c r="M122" s="5">
        <f t="shared" si="60"/>
        <v>20.588235294117649</v>
      </c>
      <c r="N122" s="6">
        <f t="shared" si="61"/>
        <v>79.411764705882362</v>
      </c>
      <c r="O122" s="6">
        <f t="shared" si="62"/>
        <v>44.117647058823536</v>
      </c>
      <c r="P122" s="6">
        <f t="shared" si="63"/>
        <v>3.3823529411764706</v>
      </c>
      <c r="Q122" s="6">
        <f t="shared" si="64"/>
        <v>49.529411764705884</v>
      </c>
      <c r="R122" s="18" t="str">
        <f t="shared" si="65"/>
        <v>Допустимо</v>
      </c>
    </row>
    <row r="123" spans="1:18" ht="31.5">
      <c r="A123" s="2">
        <v>104</v>
      </c>
      <c r="B123" s="3" t="s">
        <v>134</v>
      </c>
      <c r="C123" s="9">
        <v>27</v>
      </c>
      <c r="D123" s="4">
        <f t="shared" si="55"/>
        <v>24</v>
      </c>
      <c r="E123" s="5">
        <f t="shared" si="56"/>
        <v>88.888888888888886</v>
      </c>
      <c r="F123" s="9">
        <v>7</v>
      </c>
      <c r="G123" s="5">
        <f t="shared" si="57"/>
        <v>29.166666666666668</v>
      </c>
      <c r="H123" s="9">
        <v>7</v>
      </c>
      <c r="I123" s="5">
        <f t="shared" si="58"/>
        <v>29.166666666666668</v>
      </c>
      <c r="J123" s="9">
        <v>10</v>
      </c>
      <c r="K123" s="5">
        <f t="shared" si="59"/>
        <v>41.666666666666671</v>
      </c>
      <c r="L123" s="9">
        <v>0</v>
      </c>
      <c r="M123" s="5">
        <f t="shared" si="60"/>
        <v>0</v>
      </c>
      <c r="N123" s="6">
        <f t="shared" si="61"/>
        <v>100</v>
      </c>
      <c r="O123" s="6">
        <f t="shared" si="62"/>
        <v>58.333333333333336</v>
      </c>
      <c r="P123" s="6">
        <f t="shared" si="63"/>
        <v>3.875</v>
      </c>
      <c r="Q123" s="6">
        <f t="shared" si="64"/>
        <v>62.833333333333336</v>
      </c>
      <c r="R123" s="18" t="str">
        <f t="shared" si="65"/>
        <v>Допустимо</v>
      </c>
    </row>
    <row r="124" spans="1:18" ht="31.5">
      <c r="A124" s="2">
        <v>105</v>
      </c>
      <c r="B124" s="3" t="s">
        <v>135</v>
      </c>
      <c r="C124" s="9">
        <v>39</v>
      </c>
      <c r="D124" s="4">
        <f t="shared" si="55"/>
        <v>29</v>
      </c>
      <c r="E124" s="5">
        <f t="shared" si="56"/>
        <v>74.358974358974365</v>
      </c>
      <c r="F124" s="9">
        <v>6</v>
      </c>
      <c r="G124" s="5">
        <f t="shared" si="57"/>
        <v>20.689655172413794</v>
      </c>
      <c r="H124" s="9">
        <v>5</v>
      </c>
      <c r="I124" s="5">
        <f t="shared" si="58"/>
        <v>17.241379310344826</v>
      </c>
      <c r="J124" s="9">
        <v>15</v>
      </c>
      <c r="K124" s="5">
        <f t="shared" si="59"/>
        <v>51.724137931034477</v>
      </c>
      <c r="L124" s="9">
        <v>3</v>
      </c>
      <c r="M124" s="5">
        <f t="shared" si="60"/>
        <v>10.344827586206897</v>
      </c>
      <c r="N124" s="6">
        <f t="shared" si="61"/>
        <v>89.655172413793096</v>
      </c>
      <c r="O124" s="6">
        <f t="shared" si="62"/>
        <v>37.931034482758619</v>
      </c>
      <c r="P124" s="6">
        <f t="shared" si="63"/>
        <v>3.4827586206896552</v>
      </c>
      <c r="Q124" s="6">
        <f t="shared" si="64"/>
        <v>51.999999999999993</v>
      </c>
      <c r="R124" s="18" t="str">
        <f t="shared" si="65"/>
        <v>Допустимо</v>
      </c>
    </row>
    <row r="125" spans="1:18" ht="31.5">
      <c r="A125" s="2">
        <v>106</v>
      </c>
      <c r="B125" s="3" t="s">
        <v>136</v>
      </c>
      <c r="C125" s="9">
        <v>25</v>
      </c>
      <c r="D125" s="4">
        <f t="shared" si="55"/>
        <v>22</v>
      </c>
      <c r="E125" s="5">
        <f t="shared" si="56"/>
        <v>88</v>
      </c>
      <c r="F125" s="9">
        <v>4</v>
      </c>
      <c r="G125" s="5">
        <f t="shared" si="57"/>
        <v>18.181818181818183</v>
      </c>
      <c r="H125" s="9">
        <v>4</v>
      </c>
      <c r="I125" s="5">
        <f t="shared" si="58"/>
        <v>18.181818181818183</v>
      </c>
      <c r="J125" s="9">
        <v>6</v>
      </c>
      <c r="K125" s="5">
        <f t="shared" si="59"/>
        <v>27.272727272727273</v>
      </c>
      <c r="L125" s="9">
        <v>8</v>
      </c>
      <c r="M125" s="5">
        <f t="shared" si="60"/>
        <v>36.363636363636367</v>
      </c>
      <c r="N125" s="6">
        <f t="shared" si="61"/>
        <v>63.63636363636364</v>
      </c>
      <c r="O125" s="6">
        <f t="shared" si="62"/>
        <v>36.363636363636367</v>
      </c>
      <c r="P125" s="6">
        <f t="shared" si="63"/>
        <v>3.1818181818181817</v>
      </c>
      <c r="Q125" s="6">
        <f t="shared" si="64"/>
        <v>45.45454545454546</v>
      </c>
      <c r="R125" s="18" t="str">
        <f t="shared" si="65"/>
        <v>Допустимо</v>
      </c>
    </row>
    <row r="126" spans="1:18" ht="31.5">
      <c r="A126" s="2">
        <v>107</v>
      </c>
      <c r="B126" s="3" t="s">
        <v>137</v>
      </c>
      <c r="C126" s="9">
        <v>10</v>
      </c>
      <c r="D126" s="4">
        <f t="shared" si="55"/>
        <v>7</v>
      </c>
      <c r="E126" s="5">
        <f t="shared" si="56"/>
        <v>70</v>
      </c>
      <c r="F126" s="9">
        <v>0</v>
      </c>
      <c r="G126" s="5">
        <f t="shared" si="57"/>
        <v>0</v>
      </c>
      <c r="H126" s="9">
        <v>2</v>
      </c>
      <c r="I126" s="5">
        <f t="shared" si="58"/>
        <v>28.571428571428573</v>
      </c>
      <c r="J126" s="9">
        <v>4</v>
      </c>
      <c r="K126" s="5">
        <f t="shared" si="59"/>
        <v>57.142857142857146</v>
      </c>
      <c r="L126" s="9">
        <v>1</v>
      </c>
      <c r="M126" s="5">
        <f t="shared" si="60"/>
        <v>14.285714285714286</v>
      </c>
      <c r="N126" s="6">
        <f t="shared" si="61"/>
        <v>85.714285714285722</v>
      </c>
      <c r="O126" s="6">
        <f t="shared" si="62"/>
        <v>28.571428571428573</v>
      </c>
      <c r="P126" s="6">
        <f t="shared" si="63"/>
        <v>3.1428571428571428</v>
      </c>
      <c r="Q126" s="6">
        <f t="shared" si="64"/>
        <v>41.142857142857146</v>
      </c>
      <c r="R126" s="18" t="str">
        <f t="shared" si="65"/>
        <v>Допустимо</v>
      </c>
    </row>
    <row r="127" spans="1:18" ht="31.5">
      <c r="A127" s="2">
        <v>108</v>
      </c>
      <c r="B127" s="3" t="s">
        <v>138</v>
      </c>
      <c r="C127" s="9">
        <v>12</v>
      </c>
      <c r="D127" s="4">
        <f t="shared" si="55"/>
        <v>10</v>
      </c>
      <c r="E127" s="5">
        <f t="shared" si="56"/>
        <v>83.333333333333343</v>
      </c>
      <c r="F127" s="9">
        <v>1</v>
      </c>
      <c r="G127" s="5">
        <f t="shared" si="57"/>
        <v>10</v>
      </c>
      <c r="H127" s="9">
        <v>3</v>
      </c>
      <c r="I127" s="5">
        <f t="shared" si="58"/>
        <v>30</v>
      </c>
      <c r="J127" s="9">
        <v>5</v>
      </c>
      <c r="K127" s="5">
        <f t="shared" si="59"/>
        <v>50</v>
      </c>
      <c r="L127" s="9">
        <v>1</v>
      </c>
      <c r="M127" s="5">
        <f t="shared" si="60"/>
        <v>10</v>
      </c>
      <c r="N127" s="6">
        <f t="shared" si="61"/>
        <v>90</v>
      </c>
      <c r="O127" s="6">
        <f t="shared" si="62"/>
        <v>40</v>
      </c>
      <c r="P127" s="6">
        <f t="shared" si="63"/>
        <v>3.4</v>
      </c>
      <c r="Q127" s="6">
        <f t="shared" si="64"/>
        <v>48.8</v>
      </c>
      <c r="R127" s="18" t="str">
        <f t="shared" si="65"/>
        <v>Допустимо</v>
      </c>
    </row>
    <row r="128" spans="1:18" ht="31.5">
      <c r="A128" s="2">
        <v>109</v>
      </c>
      <c r="B128" s="3" t="s">
        <v>139</v>
      </c>
      <c r="C128" s="9">
        <v>32</v>
      </c>
      <c r="D128" s="4">
        <f t="shared" si="55"/>
        <v>32</v>
      </c>
      <c r="E128" s="5">
        <f t="shared" si="56"/>
        <v>100</v>
      </c>
      <c r="F128" s="9">
        <v>7</v>
      </c>
      <c r="G128" s="5">
        <f t="shared" si="57"/>
        <v>21.875</v>
      </c>
      <c r="H128" s="9">
        <v>7</v>
      </c>
      <c r="I128" s="5">
        <f t="shared" si="58"/>
        <v>21.875</v>
      </c>
      <c r="J128" s="9">
        <v>14</v>
      </c>
      <c r="K128" s="5">
        <f t="shared" si="59"/>
        <v>43.75</v>
      </c>
      <c r="L128" s="9">
        <v>4</v>
      </c>
      <c r="M128" s="5">
        <f t="shared" si="60"/>
        <v>12.5</v>
      </c>
      <c r="N128" s="6">
        <f t="shared" si="61"/>
        <v>87.5</v>
      </c>
      <c r="O128" s="6">
        <f t="shared" si="62"/>
        <v>43.75</v>
      </c>
      <c r="P128" s="6">
        <f t="shared" si="63"/>
        <v>3.53125</v>
      </c>
      <c r="Q128" s="6">
        <f t="shared" si="64"/>
        <v>53.625</v>
      </c>
      <c r="R128" s="18" t="str">
        <f t="shared" si="65"/>
        <v>Допустимо</v>
      </c>
    </row>
    <row r="129" spans="1:18" ht="15.75">
      <c r="A129" s="7"/>
      <c r="B129" s="1" t="s">
        <v>140</v>
      </c>
      <c r="C129" s="8">
        <f>SUM(C103:C128)</f>
        <v>593</v>
      </c>
      <c r="D129" s="8">
        <f>SUM(D103:D128)</f>
        <v>522</v>
      </c>
      <c r="E129" s="6">
        <f t="shared" si="56"/>
        <v>88.026981450252961</v>
      </c>
      <c r="F129" s="8">
        <f>SUM(F103:F128)</f>
        <v>79</v>
      </c>
      <c r="G129" s="6">
        <f t="shared" si="57"/>
        <v>15.134099616858238</v>
      </c>
      <c r="H129" s="8">
        <f>SUM(H103:H128)</f>
        <v>129</v>
      </c>
      <c r="I129" s="6">
        <f t="shared" si="58"/>
        <v>24.712643678160919</v>
      </c>
      <c r="J129" s="8">
        <f>SUM(J103:J128)</f>
        <v>248</v>
      </c>
      <c r="K129" s="6">
        <f t="shared" si="59"/>
        <v>47.509578544061306</v>
      </c>
      <c r="L129" s="8">
        <f>SUM(L103:L128)</f>
        <v>66</v>
      </c>
      <c r="M129" s="6">
        <f t="shared" si="60"/>
        <v>12.64367816091954</v>
      </c>
      <c r="N129" s="6">
        <f t="shared" si="61"/>
        <v>87.356321839080465</v>
      </c>
      <c r="O129" s="6">
        <f t="shared" si="62"/>
        <v>39.846743295019159</v>
      </c>
      <c r="P129" s="6">
        <f t="shared" si="63"/>
        <v>3.4233716475095788</v>
      </c>
      <c r="Q129" s="6">
        <f t="shared" si="64"/>
        <v>50.076628352490417</v>
      </c>
    </row>
    <row r="130" spans="1:18" ht="15" thickBot="1">
      <c r="A130" s="19" t="s">
        <v>141</v>
      </c>
      <c r="B130" s="19" t="s">
        <v>141</v>
      </c>
      <c r="C130" s="20" t="s">
        <v>141</v>
      </c>
      <c r="D130" s="19" t="s">
        <v>141</v>
      </c>
      <c r="E130" s="19" t="s">
        <v>141</v>
      </c>
      <c r="F130" s="20" t="s">
        <v>141</v>
      </c>
      <c r="G130" s="19" t="s">
        <v>141</v>
      </c>
      <c r="H130" s="20" t="s">
        <v>141</v>
      </c>
      <c r="I130" s="19" t="s">
        <v>141</v>
      </c>
      <c r="J130" s="20" t="s">
        <v>141</v>
      </c>
      <c r="K130" s="19" t="s">
        <v>141</v>
      </c>
      <c r="L130" s="20" t="s">
        <v>141</v>
      </c>
      <c r="M130" s="19" t="s">
        <v>141</v>
      </c>
      <c r="N130" s="19" t="s">
        <v>141</v>
      </c>
      <c r="O130" s="19" t="s">
        <v>141</v>
      </c>
      <c r="P130" s="19" t="s">
        <v>141</v>
      </c>
      <c r="Q130" s="19" t="s">
        <v>141</v>
      </c>
    </row>
    <row r="131" spans="1:18" ht="32.25" thickBot="1">
      <c r="A131" s="2">
        <v>110</v>
      </c>
      <c r="B131" s="3" t="s">
        <v>142</v>
      </c>
      <c r="C131" s="11">
        <v>36</v>
      </c>
      <c r="D131" s="4">
        <f t="shared" ref="D131:D146" si="66">F131+H131+J131+L131</f>
        <v>33</v>
      </c>
      <c r="E131" s="5">
        <f t="shared" ref="E131:E147" si="67">100/C131*D131</f>
        <v>91.666666666666657</v>
      </c>
      <c r="F131" s="11">
        <v>8</v>
      </c>
      <c r="G131" s="5">
        <f t="shared" ref="G131:G147" si="68">100/D131*F131</f>
        <v>24.242424242424242</v>
      </c>
      <c r="H131" s="11">
        <v>9</v>
      </c>
      <c r="I131" s="5">
        <f t="shared" ref="I131:I147" si="69">100/D131*H131</f>
        <v>27.272727272727273</v>
      </c>
      <c r="J131" s="11">
        <v>11</v>
      </c>
      <c r="K131" s="5">
        <f t="shared" ref="K131:K147" si="70">100/D131*J131</f>
        <v>33.333333333333336</v>
      </c>
      <c r="L131" s="11">
        <v>5</v>
      </c>
      <c r="M131" s="5">
        <f t="shared" ref="M131:M147" si="71">100/D131*L131</f>
        <v>15.151515151515152</v>
      </c>
      <c r="N131" s="6">
        <f t="shared" ref="N131:N147" si="72">100/D131*(F131+H131+J131)</f>
        <v>84.848484848484844</v>
      </c>
      <c r="O131" s="6">
        <f t="shared" ref="O131:O147" si="73">100/D131*(F131+H131)</f>
        <v>51.515151515151516</v>
      </c>
      <c r="P131" s="6">
        <f t="shared" ref="P131:P147" si="74">100/D131*(5*F131+4*H131+3*J131+2*L131)/100</f>
        <v>3.6060606060606064</v>
      </c>
      <c r="Q131" s="6">
        <f t="shared" ref="Q131:Q147" si="75">100/D131*(1*F131+0.64*H131+0.36*J131+0.16*L131)</f>
        <v>56.121212121212118</v>
      </c>
      <c r="R131" s="18" t="str">
        <f t="shared" ref="R131:R146" si="76">IF(C131&lt;D131,"Введено не верное количество отметок","Допустимо")</f>
        <v>Допустимо</v>
      </c>
    </row>
    <row r="132" spans="1:18" ht="32.25" thickBot="1">
      <c r="A132" s="2">
        <v>111</v>
      </c>
      <c r="B132" s="3" t="s">
        <v>143</v>
      </c>
      <c r="C132" s="12">
        <v>99</v>
      </c>
      <c r="D132" s="4">
        <f t="shared" si="66"/>
        <v>84</v>
      </c>
      <c r="E132" s="5">
        <f t="shared" si="67"/>
        <v>84.848484848484858</v>
      </c>
      <c r="F132" s="12">
        <v>7</v>
      </c>
      <c r="G132" s="5">
        <f t="shared" si="68"/>
        <v>8.3333333333333339</v>
      </c>
      <c r="H132" s="12">
        <v>20</v>
      </c>
      <c r="I132" s="5">
        <f t="shared" si="69"/>
        <v>23.80952380952381</v>
      </c>
      <c r="J132" s="12">
        <v>42</v>
      </c>
      <c r="K132" s="5">
        <f t="shared" si="70"/>
        <v>50</v>
      </c>
      <c r="L132" s="12">
        <v>15</v>
      </c>
      <c r="M132" s="5">
        <f t="shared" si="71"/>
        <v>17.857142857142858</v>
      </c>
      <c r="N132" s="6">
        <f t="shared" si="72"/>
        <v>82.142857142857139</v>
      </c>
      <c r="O132" s="6">
        <f t="shared" si="73"/>
        <v>32.142857142857146</v>
      </c>
      <c r="P132" s="6">
        <f t="shared" si="74"/>
        <v>3.2261904761904758</v>
      </c>
      <c r="Q132" s="6">
        <f t="shared" si="75"/>
        <v>44.428571428571431</v>
      </c>
      <c r="R132" s="18" t="str">
        <f t="shared" si="76"/>
        <v>Допустимо</v>
      </c>
    </row>
    <row r="133" spans="1:18" ht="16.5" thickBot="1">
      <c r="A133" s="2">
        <v>112</v>
      </c>
      <c r="B133" s="3" t="s">
        <v>144</v>
      </c>
      <c r="C133" s="12">
        <v>40</v>
      </c>
      <c r="D133" s="4">
        <f t="shared" si="66"/>
        <v>12</v>
      </c>
      <c r="E133" s="5">
        <f t="shared" si="67"/>
        <v>30</v>
      </c>
      <c r="F133" s="12">
        <v>2</v>
      </c>
      <c r="G133" s="5">
        <f t="shared" si="68"/>
        <v>16.666666666666668</v>
      </c>
      <c r="H133" s="12">
        <v>5</v>
      </c>
      <c r="I133" s="5">
        <f t="shared" si="69"/>
        <v>41.666666666666671</v>
      </c>
      <c r="J133" s="12">
        <v>5</v>
      </c>
      <c r="K133" s="5">
        <f t="shared" si="70"/>
        <v>41.666666666666671</v>
      </c>
      <c r="L133" s="12">
        <v>0</v>
      </c>
      <c r="M133" s="5">
        <f t="shared" si="71"/>
        <v>0</v>
      </c>
      <c r="N133" s="6">
        <f t="shared" si="72"/>
        <v>100</v>
      </c>
      <c r="O133" s="6">
        <f t="shared" si="73"/>
        <v>58.333333333333336</v>
      </c>
      <c r="P133" s="6">
        <f t="shared" si="74"/>
        <v>3.75</v>
      </c>
      <c r="Q133" s="6">
        <f t="shared" si="75"/>
        <v>58.333333333333336</v>
      </c>
      <c r="R133" s="18" t="str">
        <f t="shared" si="76"/>
        <v>Допустимо</v>
      </c>
    </row>
    <row r="134" spans="1:18" ht="16.5" thickBot="1">
      <c r="A134" s="2">
        <v>113</v>
      </c>
      <c r="B134" s="3" t="s">
        <v>145</v>
      </c>
      <c r="C134" s="12">
        <v>60</v>
      </c>
      <c r="D134" s="4">
        <f t="shared" si="66"/>
        <v>56</v>
      </c>
      <c r="E134" s="5">
        <f t="shared" si="67"/>
        <v>93.333333333333343</v>
      </c>
      <c r="F134" s="12">
        <v>8</v>
      </c>
      <c r="G134" s="5">
        <f t="shared" si="68"/>
        <v>14.285714285714286</v>
      </c>
      <c r="H134" s="12">
        <v>19</v>
      </c>
      <c r="I134" s="5">
        <f t="shared" si="69"/>
        <v>33.928571428571431</v>
      </c>
      <c r="J134" s="12">
        <v>23</v>
      </c>
      <c r="K134" s="5">
        <f t="shared" si="70"/>
        <v>41.071428571428577</v>
      </c>
      <c r="L134" s="12">
        <v>6</v>
      </c>
      <c r="M134" s="5">
        <f t="shared" si="71"/>
        <v>10.714285714285715</v>
      </c>
      <c r="N134" s="6">
        <f t="shared" si="72"/>
        <v>89.285714285714292</v>
      </c>
      <c r="O134" s="6">
        <f t="shared" si="73"/>
        <v>48.214285714285715</v>
      </c>
      <c r="P134" s="6">
        <f t="shared" si="74"/>
        <v>3.5178571428571428</v>
      </c>
      <c r="Q134" s="6">
        <f t="shared" si="75"/>
        <v>52.5</v>
      </c>
      <c r="R134" s="18" t="str">
        <f t="shared" si="76"/>
        <v>Допустимо</v>
      </c>
    </row>
    <row r="135" spans="1:18" ht="16.5" thickBot="1">
      <c r="A135" s="2">
        <v>114</v>
      </c>
      <c r="B135" s="3" t="s">
        <v>146</v>
      </c>
      <c r="C135" s="12">
        <v>105</v>
      </c>
      <c r="D135" s="4">
        <f t="shared" si="66"/>
        <v>88</v>
      </c>
      <c r="E135" s="5">
        <f t="shared" si="67"/>
        <v>83.80952380952381</v>
      </c>
      <c r="F135" s="12">
        <v>19</v>
      </c>
      <c r="G135" s="5">
        <f t="shared" si="68"/>
        <v>21.590909090909093</v>
      </c>
      <c r="H135" s="12">
        <v>20</v>
      </c>
      <c r="I135" s="5">
        <f t="shared" si="69"/>
        <v>22.72727272727273</v>
      </c>
      <c r="J135" s="12">
        <v>38</v>
      </c>
      <c r="K135" s="5">
        <f t="shared" si="70"/>
        <v>43.181818181818187</v>
      </c>
      <c r="L135" s="12">
        <v>11</v>
      </c>
      <c r="M135" s="5">
        <f t="shared" si="71"/>
        <v>12.500000000000002</v>
      </c>
      <c r="N135" s="6">
        <f t="shared" si="72"/>
        <v>87.500000000000014</v>
      </c>
      <c r="O135" s="6">
        <f t="shared" si="73"/>
        <v>44.31818181818182</v>
      </c>
      <c r="P135" s="6">
        <f t="shared" si="74"/>
        <v>3.5340909090909092</v>
      </c>
      <c r="Q135" s="6">
        <f t="shared" si="75"/>
        <v>53.681818181818187</v>
      </c>
      <c r="R135" s="18" t="str">
        <f t="shared" si="76"/>
        <v>Допустимо</v>
      </c>
    </row>
    <row r="136" spans="1:18" ht="16.5" thickBot="1">
      <c r="A136" s="2">
        <v>115</v>
      </c>
      <c r="B136" s="3" t="s">
        <v>147</v>
      </c>
      <c r="C136" s="12">
        <v>44</v>
      </c>
      <c r="D136" s="4">
        <f t="shared" si="66"/>
        <v>38</v>
      </c>
      <c r="E136" s="5">
        <f t="shared" si="67"/>
        <v>86.363636363636374</v>
      </c>
      <c r="F136" s="12">
        <v>4</v>
      </c>
      <c r="G136" s="5">
        <f t="shared" si="68"/>
        <v>10.526315789473685</v>
      </c>
      <c r="H136" s="12">
        <v>14</v>
      </c>
      <c r="I136" s="5">
        <f t="shared" si="69"/>
        <v>36.842105263157897</v>
      </c>
      <c r="J136" s="12">
        <v>16</v>
      </c>
      <c r="K136" s="5">
        <f t="shared" si="70"/>
        <v>42.10526315789474</v>
      </c>
      <c r="L136" s="12">
        <v>4</v>
      </c>
      <c r="M136" s="5">
        <f t="shared" si="71"/>
        <v>10.526315789473685</v>
      </c>
      <c r="N136" s="6">
        <f t="shared" si="72"/>
        <v>89.473684210526329</v>
      </c>
      <c r="O136" s="6">
        <f t="shared" si="73"/>
        <v>47.368421052631582</v>
      </c>
      <c r="P136" s="6">
        <f t="shared" si="74"/>
        <v>3.4736842105263164</v>
      </c>
      <c r="Q136" s="6">
        <f t="shared" si="75"/>
        <v>50.947368421052637</v>
      </c>
      <c r="R136" s="18" t="str">
        <f t="shared" si="76"/>
        <v>Допустимо</v>
      </c>
    </row>
    <row r="137" spans="1:18" ht="16.5" thickBot="1">
      <c r="A137" s="2">
        <v>116</v>
      </c>
      <c r="B137" s="3" t="s">
        <v>148</v>
      </c>
      <c r="C137" s="12">
        <v>52</v>
      </c>
      <c r="D137" s="4">
        <f t="shared" si="66"/>
        <v>45</v>
      </c>
      <c r="E137" s="5">
        <f t="shared" si="67"/>
        <v>86.538461538461547</v>
      </c>
      <c r="F137" s="12">
        <v>0</v>
      </c>
      <c r="G137" s="5">
        <f t="shared" si="68"/>
        <v>0</v>
      </c>
      <c r="H137" s="12">
        <v>15</v>
      </c>
      <c r="I137" s="5">
        <f t="shared" si="69"/>
        <v>33.333333333333336</v>
      </c>
      <c r="J137" s="12">
        <v>29</v>
      </c>
      <c r="K137" s="5">
        <f t="shared" si="70"/>
        <v>64.444444444444443</v>
      </c>
      <c r="L137" s="12">
        <v>1</v>
      </c>
      <c r="M137" s="5">
        <f t="shared" si="71"/>
        <v>2.2222222222222223</v>
      </c>
      <c r="N137" s="6">
        <f t="shared" si="72"/>
        <v>97.777777777777786</v>
      </c>
      <c r="O137" s="6">
        <f t="shared" si="73"/>
        <v>33.333333333333336</v>
      </c>
      <c r="P137" s="6">
        <f t="shared" si="74"/>
        <v>3.3111111111111113</v>
      </c>
      <c r="Q137" s="6">
        <f t="shared" si="75"/>
        <v>44.888888888888893</v>
      </c>
      <c r="R137" s="18" t="str">
        <f t="shared" si="76"/>
        <v>Допустимо</v>
      </c>
    </row>
    <row r="138" spans="1:18" ht="32.25" thickBot="1">
      <c r="A138" s="2">
        <v>117</v>
      </c>
      <c r="B138" s="3" t="s">
        <v>149</v>
      </c>
      <c r="C138" s="12">
        <v>60</v>
      </c>
      <c r="D138" s="4">
        <f t="shared" si="66"/>
        <v>46</v>
      </c>
      <c r="E138" s="5">
        <f t="shared" si="67"/>
        <v>76.666666666666671</v>
      </c>
      <c r="F138" s="12">
        <v>6</v>
      </c>
      <c r="G138" s="5">
        <f t="shared" si="68"/>
        <v>13.043478260869565</v>
      </c>
      <c r="H138" s="12">
        <v>16</v>
      </c>
      <c r="I138" s="5">
        <f t="shared" si="69"/>
        <v>34.782608695652172</v>
      </c>
      <c r="J138" s="12">
        <v>20</v>
      </c>
      <c r="K138" s="5">
        <f t="shared" si="70"/>
        <v>43.478260869565219</v>
      </c>
      <c r="L138" s="12">
        <v>4</v>
      </c>
      <c r="M138" s="5">
        <f t="shared" si="71"/>
        <v>8.695652173913043</v>
      </c>
      <c r="N138" s="6">
        <f t="shared" si="72"/>
        <v>91.304347826086953</v>
      </c>
      <c r="O138" s="6">
        <f t="shared" si="73"/>
        <v>47.826086956521735</v>
      </c>
      <c r="P138" s="6">
        <f t="shared" si="74"/>
        <v>3.5217391304347827</v>
      </c>
      <c r="Q138" s="6">
        <f t="shared" si="75"/>
        <v>52.347826086956523</v>
      </c>
      <c r="R138" s="18" t="str">
        <f t="shared" si="76"/>
        <v>Допустимо</v>
      </c>
    </row>
    <row r="139" spans="1:18" ht="32.25" thickBot="1">
      <c r="A139" s="2">
        <v>118</v>
      </c>
      <c r="B139" s="3" t="s">
        <v>150</v>
      </c>
      <c r="C139" s="12">
        <v>111</v>
      </c>
      <c r="D139" s="4">
        <f t="shared" si="66"/>
        <v>99</v>
      </c>
      <c r="E139" s="5">
        <f t="shared" si="67"/>
        <v>89.189189189189193</v>
      </c>
      <c r="F139" s="12">
        <v>19</v>
      </c>
      <c r="G139" s="5">
        <f t="shared" si="68"/>
        <v>19.191919191919194</v>
      </c>
      <c r="H139" s="12">
        <v>33</v>
      </c>
      <c r="I139" s="5">
        <f t="shared" si="69"/>
        <v>33.333333333333336</v>
      </c>
      <c r="J139" s="12">
        <v>38</v>
      </c>
      <c r="K139" s="5">
        <f t="shared" si="70"/>
        <v>38.383838383838388</v>
      </c>
      <c r="L139" s="12">
        <v>9</v>
      </c>
      <c r="M139" s="5">
        <f t="shared" si="71"/>
        <v>9.0909090909090917</v>
      </c>
      <c r="N139" s="6">
        <f t="shared" si="72"/>
        <v>90.909090909090921</v>
      </c>
      <c r="O139" s="6">
        <f t="shared" si="73"/>
        <v>52.525252525252526</v>
      </c>
      <c r="P139" s="6">
        <f t="shared" si="74"/>
        <v>3.6262626262626263</v>
      </c>
      <c r="Q139" s="6">
        <f t="shared" si="75"/>
        <v>55.797979797979806</v>
      </c>
      <c r="R139" s="18" t="str">
        <f t="shared" si="76"/>
        <v>Допустимо</v>
      </c>
    </row>
    <row r="140" spans="1:18" ht="32.25" thickBot="1">
      <c r="A140" s="2">
        <v>119</v>
      </c>
      <c r="B140" s="3" t="s">
        <v>151</v>
      </c>
      <c r="C140" s="12">
        <v>124</v>
      </c>
      <c r="D140" s="4">
        <f t="shared" si="66"/>
        <v>104</v>
      </c>
      <c r="E140" s="5">
        <f t="shared" si="67"/>
        <v>83.870967741935473</v>
      </c>
      <c r="F140" s="12">
        <v>20</v>
      </c>
      <c r="G140" s="5">
        <f t="shared" si="68"/>
        <v>19.23076923076923</v>
      </c>
      <c r="H140" s="12">
        <v>25</v>
      </c>
      <c r="I140" s="5">
        <f t="shared" si="69"/>
        <v>24.03846153846154</v>
      </c>
      <c r="J140" s="12">
        <v>46</v>
      </c>
      <c r="K140" s="5">
        <f t="shared" si="70"/>
        <v>44.230769230769234</v>
      </c>
      <c r="L140" s="12">
        <v>13</v>
      </c>
      <c r="M140" s="5">
        <f t="shared" si="71"/>
        <v>12.5</v>
      </c>
      <c r="N140" s="6">
        <f t="shared" si="72"/>
        <v>87.5</v>
      </c>
      <c r="O140" s="6">
        <f t="shared" si="73"/>
        <v>43.269230769230774</v>
      </c>
      <c r="P140" s="6">
        <f t="shared" si="74"/>
        <v>3.5</v>
      </c>
      <c r="Q140" s="6">
        <f t="shared" si="75"/>
        <v>52.53846153846154</v>
      </c>
      <c r="R140" s="18" t="str">
        <f t="shared" si="76"/>
        <v>Допустимо</v>
      </c>
    </row>
    <row r="141" spans="1:18" ht="32.25" thickBot="1">
      <c r="A141" s="2">
        <v>120</v>
      </c>
      <c r="B141" s="3" t="s">
        <v>152</v>
      </c>
      <c r="C141" s="12">
        <v>64</v>
      </c>
      <c r="D141" s="4">
        <f t="shared" si="66"/>
        <v>60</v>
      </c>
      <c r="E141" s="5">
        <f t="shared" si="67"/>
        <v>93.75</v>
      </c>
      <c r="F141" s="12">
        <v>10</v>
      </c>
      <c r="G141" s="5">
        <f t="shared" si="68"/>
        <v>16.666666666666668</v>
      </c>
      <c r="H141" s="12">
        <v>22</v>
      </c>
      <c r="I141" s="5">
        <f t="shared" si="69"/>
        <v>36.666666666666671</v>
      </c>
      <c r="J141" s="12">
        <v>24</v>
      </c>
      <c r="K141" s="5">
        <f t="shared" si="70"/>
        <v>40</v>
      </c>
      <c r="L141" s="12">
        <v>4</v>
      </c>
      <c r="M141" s="5">
        <f t="shared" si="71"/>
        <v>6.666666666666667</v>
      </c>
      <c r="N141" s="6">
        <f t="shared" si="72"/>
        <v>93.333333333333343</v>
      </c>
      <c r="O141" s="6">
        <f t="shared" si="73"/>
        <v>53.333333333333336</v>
      </c>
      <c r="P141" s="6">
        <f t="shared" si="74"/>
        <v>3.6333333333333337</v>
      </c>
      <c r="Q141" s="6">
        <f t="shared" si="75"/>
        <v>55.6</v>
      </c>
      <c r="R141" s="18" t="str">
        <f t="shared" si="76"/>
        <v>Допустимо</v>
      </c>
    </row>
    <row r="142" spans="1:18" ht="16.5" thickBot="1">
      <c r="A142" s="2">
        <v>121</v>
      </c>
      <c r="B142" s="3" t="s">
        <v>153</v>
      </c>
      <c r="C142" s="12">
        <v>103</v>
      </c>
      <c r="D142" s="4">
        <f t="shared" si="66"/>
        <v>80</v>
      </c>
      <c r="E142" s="5">
        <f t="shared" si="67"/>
        <v>77.669902912621353</v>
      </c>
      <c r="F142" s="12">
        <v>13</v>
      </c>
      <c r="G142" s="5">
        <f t="shared" si="68"/>
        <v>16.25</v>
      </c>
      <c r="H142" s="12">
        <v>16</v>
      </c>
      <c r="I142" s="5">
        <f t="shared" si="69"/>
        <v>20</v>
      </c>
      <c r="J142" s="12">
        <v>36</v>
      </c>
      <c r="K142" s="5">
        <f t="shared" si="70"/>
        <v>45</v>
      </c>
      <c r="L142" s="12">
        <v>15</v>
      </c>
      <c r="M142" s="5">
        <f t="shared" si="71"/>
        <v>18.75</v>
      </c>
      <c r="N142" s="6">
        <f t="shared" si="72"/>
        <v>81.25</v>
      </c>
      <c r="O142" s="6">
        <f t="shared" si="73"/>
        <v>36.25</v>
      </c>
      <c r="P142" s="6">
        <f t="shared" si="74"/>
        <v>3.3374999999999999</v>
      </c>
      <c r="Q142" s="6">
        <f t="shared" si="75"/>
        <v>48.25</v>
      </c>
      <c r="R142" s="18" t="str">
        <f t="shared" si="76"/>
        <v>Допустимо</v>
      </c>
    </row>
    <row r="143" spans="1:18" ht="16.5" thickBot="1">
      <c r="A143" s="2">
        <v>122</v>
      </c>
      <c r="B143" s="3" t="s">
        <v>154</v>
      </c>
      <c r="C143" s="12">
        <v>45</v>
      </c>
      <c r="D143" s="4">
        <f t="shared" si="66"/>
        <v>31</v>
      </c>
      <c r="E143" s="5">
        <f t="shared" si="67"/>
        <v>68.888888888888886</v>
      </c>
      <c r="F143" s="12">
        <v>0</v>
      </c>
      <c r="G143" s="5">
        <f t="shared" si="68"/>
        <v>0</v>
      </c>
      <c r="H143" s="12">
        <v>5</v>
      </c>
      <c r="I143" s="5">
        <f t="shared" si="69"/>
        <v>16.129032258064516</v>
      </c>
      <c r="J143" s="12">
        <v>26</v>
      </c>
      <c r="K143" s="5">
        <f t="shared" si="70"/>
        <v>83.870967741935473</v>
      </c>
      <c r="L143" s="12">
        <v>0</v>
      </c>
      <c r="M143" s="5">
        <f t="shared" si="71"/>
        <v>0</v>
      </c>
      <c r="N143" s="6">
        <f t="shared" si="72"/>
        <v>100</v>
      </c>
      <c r="O143" s="6">
        <f t="shared" si="73"/>
        <v>16.129032258064516</v>
      </c>
      <c r="P143" s="6">
        <f t="shared" si="74"/>
        <v>3.161290322580645</v>
      </c>
      <c r="Q143" s="6">
        <f t="shared" si="75"/>
        <v>40.516129032258057</v>
      </c>
      <c r="R143" s="18" t="str">
        <f t="shared" si="76"/>
        <v>Допустимо</v>
      </c>
    </row>
    <row r="144" spans="1:18" ht="32.25" thickBot="1">
      <c r="A144" s="2">
        <v>123</v>
      </c>
      <c r="B144" s="3" t="s">
        <v>155</v>
      </c>
      <c r="C144" s="12">
        <v>112</v>
      </c>
      <c r="D144" s="4">
        <f t="shared" si="66"/>
        <v>99</v>
      </c>
      <c r="E144" s="5">
        <f t="shared" si="67"/>
        <v>88.392857142857153</v>
      </c>
      <c r="F144" s="12">
        <v>15</v>
      </c>
      <c r="G144" s="5">
        <f t="shared" si="68"/>
        <v>15.151515151515152</v>
      </c>
      <c r="H144" s="12">
        <v>18</v>
      </c>
      <c r="I144" s="5">
        <f t="shared" si="69"/>
        <v>18.181818181818183</v>
      </c>
      <c r="J144" s="12">
        <v>58</v>
      </c>
      <c r="K144" s="5">
        <f t="shared" si="70"/>
        <v>58.585858585858588</v>
      </c>
      <c r="L144" s="12">
        <v>8</v>
      </c>
      <c r="M144" s="5">
        <f t="shared" si="71"/>
        <v>8.0808080808080813</v>
      </c>
      <c r="N144" s="6">
        <f t="shared" si="72"/>
        <v>91.919191919191931</v>
      </c>
      <c r="O144" s="6">
        <f t="shared" si="73"/>
        <v>33.333333333333336</v>
      </c>
      <c r="P144" s="6">
        <f t="shared" si="74"/>
        <v>3.404040404040404</v>
      </c>
      <c r="Q144" s="6">
        <f t="shared" si="75"/>
        <v>49.171717171717177</v>
      </c>
      <c r="R144" s="18" t="str">
        <f t="shared" si="76"/>
        <v>Допустимо</v>
      </c>
    </row>
    <row r="145" spans="1:18" ht="32.25" thickBot="1">
      <c r="A145" s="2">
        <v>124</v>
      </c>
      <c r="B145" s="3" t="s">
        <v>156</v>
      </c>
      <c r="C145" s="12">
        <v>36</v>
      </c>
      <c r="D145" s="4">
        <f t="shared" si="66"/>
        <v>27</v>
      </c>
      <c r="E145" s="5">
        <f t="shared" si="67"/>
        <v>75</v>
      </c>
      <c r="F145" s="12">
        <v>3</v>
      </c>
      <c r="G145" s="5">
        <f t="shared" si="68"/>
        <v>11.111111111111111</v>
      </c>
      <c r="H145" s="12">
        <v>7</v>
      </c>
      <c r="I145" s="5">
        <f t="shared" si="69"/>
        <v>25.925925925925927</v>
      </c>
      <c r="J145" s="12">
        <v>14</v>
      </c>
      <c r="K145" s="5">
        <f t="shared" si="70"/>
        <v>51.851851851851855</v>
      </c>
      <c r="L145" s="12">
        <v>3</v>
      </c>
      <c r="M145" s="5">
        <f t="shared" si="71"/>
        <v>11.111111111111111</v>
      </c>
      <c r="N145" s="6">
        <f t="shared" si="72"/>
        <v>88.888888888888886</v>
      </c>
      <c r="O145" s="6">
        <f t="shared" si="73"/>
        <v>37.037037037037038</v>
      </c>
      <c r="P145" s="6">
        <f t="shared" si="74"/>
        <v>3.3703703703703707</v>
      </c>
      <c r="Q145" s="6">
        <f t="shared" si="75"/>
        <v>48.148148148148145</v>
      </c>
      <c r="R145" s="18" t="str">
        <f t="shared" si="76"/>
        <v>Допустимо</v>
      </c>
    </row>
    <row r="146" spans="1:18" ht="32.25" thickBot="1">
      <c r="A146" s="2">
        <v>125</v>
      </c>
      <c r="B146" s="3" t="s">
        <v>157</v>
      </c>
      <c r="C146" s="12">
        <v>98</v>
      </c>
      <c r="D146" s="4">
        <f t="shared" si="66"/>
        <v>95</v>
      </c>
      <c r="E146" s="5">
        <f t="shared" si="67"/>
        <v>96.938775510204081</v>
      </c>
      <c r="F146" s="12">
        <v>11</v>
      </c>
      <c r="G146" s="5">
        <f t="shared" si="68"/>
        <v>11.578947368421051</v>
      </c>
      <c r="H146" s="12">
        <v>29</v>
      </c>
      <c r="I146" s="5">
        <f t="shared" si="69"/>
        <v>30.526315789473681</v>
      </c>
      <c r="J146" s="13">
        <v>45</v>
      </c>
      <c r="K146" s="5">
        <f t="shared" si="70"/>
        <v>47.368421052631575</v>
      </c>
      <c r="L146" s="12">
        <v>10</v>
      </c>
      <c r="M146" s="5">
        <f t="shared" si="71"/>
        <v>10.526315789473683</v>
      </c>
      <c r="N146" s="6">
        <f t="shared" si="72"/>
        <v>89.473684210526315</v>
      </c>
      <c r="O146" s="6">
        <f t="shared" si="73"/>
        <v>42.105263157894733</v>
      </c>
      <c r="P146" s="6">
        <f t="shared" si="74"/>
        <v>3.4315789473684206</v>
      </c>
      <c r="Q146" s="6">
        <f t="shared" si="75"/>
        <v>49.852631578947367</v>
      </c>
      <c r="R146" s="18" t="str">
        <f t="shared" si="76"/>
        <v>Допустимо</v>
      </c>
    </row>
    <row r="147" spans="1:18" ht="15.75">
      <c r="A147" s="7"/>
      <c r="B147" s="1" t="s">
        <v>158</v>
      </c>
      <c r="C147" s="8">
        <f>SUM(C131:C146)</f>
        <v>1189</v>
      </c>
      <c r="D147" s="8">
        <f>SUM(D131:D146)</f>
        <v>997</v>
      </c>
      <c r="E147" s="6">
        <f t="shared" si="67"/>
        <v>83.851976450798986</v>
      </c>
      <c r="F147" s="8">
        <f>SUM(F131:F146)</f>
        <v>145</v>
      </c>
      <c r="G147" s="6">
        <f t="shared" si="68"/>
        <v>14.543630892678035</v>
      </c>
      <c r="H147" s="8">
        <f>SUM(H131:H146)</f>
        <v>273</v>
      </c>
      <c r="I147" s="6">
        <f t="shared" si="69"/>
        <v>27.382146439317953</v>
      </c>
      <c r="J147" s="8">
        <f>SUM(J131:J146)</f>
        <v>471</v>
      </c>
      <c r="K147" s="6">
        <f t="shared" si="70"/>
        <v>47.241725175526582</v>
      </c>
      <c r="L147" s="8">
        <f>SUM(L131:L146)</f>
        <v>108</v>
      </c>
      <c r="M147" s="6">
        <f t="shared" si="71"/>
        <v>10.832497492477433</v>
      </c>
      <c r="N147" s="6">
        <f t="shared" si="72"/>
        <v>89.16750250752257</v>
      </c>
      <c r="O147" s="6">
        <f t="shared" si="73"/>
        <v>41.925777331995988</v>
      </c>
      <c r="P147" s="6">
        <f t="shared" si="74"/>
        <v>3.456369107321966</v>
      </c>
      <c r="Q147" s="6">
        <f t="shared" si="75"/>
        <v>50.808425275827489</v>
      </c>
    </row>
    <row r="148" spans="1:18">
      <c r="A148" s="19" t="s">
        <v>159</v>
      </c>
      <c r="B148" s="19" t="s">
        <v>159</v>
      </c>
      <c r="C148" s="20" t="s">
        <v>159</v>
      </c>
      <c r="D148" s="19" t="s">
        <v>159</v>
      </c>
      <c r="E148" s="19" t="s">
        <v>159</v>
      </c>
      <c r="F148" s="20" t="s">
        <v>159</v>
      </c>
      <c r="G148" s="19" t="s">
        <v>159</v>
      </c>
      <c r="H148" s="20" t="s">
        <v>159</v>
      </c>
      <c r="I148" s="19" t="s">
        <v>159</v>
      </c>
      <c r="J148" s="20" t="s">
        <v>159</v>
      </c>
      <c r="K148" s="19" t="s">
        <v>159</v>
      </c>
      <c r="L148" s="20" t="s">
        <v>159</v>
      </c>
      <c r="M148" s="19" t="s">
        <v>159</v>
      </c>
      <c r="N148" s="19" t="s">
        <v>159</v>
      </c>
      <c r="O148" s="19" t="s">
        <v>159</v>
      </c>
      <c r="P148" s="19" t="s">
        <v>159</v>
      </c>
      <c r="Q148" s="19" t="s">
        <v>159</v>
      </c>
    </row>
    <row r="149" spans="1:18" ht="31.5">
      <c r="A149" s="2">
        <v>126</v>
      </c>
      <c r="B149" s="3" t="s">
        <v>160</v>
      </c>
      <c r="C149" s="14">
        <v>15</v>
      </c>
      <c r="D149" s="4">
        <f t="shared" ref="D149:D156" si="77">F149+H149+J149+L149</f>
        <v>13</v>
      </c>
      <c r="E149" s="5">
        <f t="shared" ref="E149:E158" si="78">100/C149*D149</f>
        <v>86.666666666666671</v>
      </c>
      <c r="F149" s="9">
        <v>1</v>
      </c>
      <c r="G149" s="5">
        <f t="shared" ref="G149:G158" si="79">100/D149*F149</f>
        <v>7.6923076923076925</v>
      </c>
      <c r="H149" s="9">
        <v>5</v>
      </c>
      <c r="I149" s="5">
        <f t="shared" ref="I149:I158" si="80">100/D149*H149</f>
        <v>38.46153846153846</v>
      </c>
      <c r="J149" s="9">
        <v>7</v>
      </c>
      <c r="K149" s="5">
        <f t="shared" ref="K149:K158" si="81">100/D149*J149</f>
        <v>53.846153846153847</v>
      </c>
      <c r="L149" s="9">
        <v>0</v>
      </c>
      <c r="M149" s="5">
        <f t="shared" ref="M149:M158" si="82">100/D149*L149</f>
        <v>0</v>
      </c>
      <c r="N149" s="6">
        <f t="shared" ref="N149:N158" si="83">100/D149*(F149+H149+J149)</f>
        <v>100</v>
      </c>
      <c r="O149" s="6">
        <f t="shared" ref="O149:O158" si="84">100/D149*(F149+H149)</f>
        <v>46.153846153846153</v>
      </c>
      <c r="P149" s="6">
        <f t="shared" ref="P149:P158" si="85">100/D149*(5*F149+4*H149+3*J149+2*L149)/100</f>
        <v>3.5384615384615388</v>
      </c>
      <c r="Q149" s="6">
        <f t="shared" ref="Q149:Q158" si="86">100/D149*(1*F149+0.64*H149+0.36*J149+0.16*L149)</f>
        <v>51.692307692307701</v>
      </c>
      <c r="R149" s="18" t="str">
        <f t="shared" ref="R149:R156" si="87">IF(C149&lt;D149,"Введено не верное количество отметок","Допустимо")</f>
        <v>Допустимо</v>
      </c>
    </row>
    <row r="150" spans="1:18" ht="47.25">
      <c r="A150" s="2">
        <v>127</v>
      </c>
      <c r="B150" s="3" t="s">
        <v>161</v>
      </c>
      <c r="C150" s="9">
        <v>19</v>
      </c>
      <c r="D150" s="4">
        <f t="shared" si="77"/>
        <v>19</v>
      </c>
      <c r="E150" s="5">
        <f t="shared" si="78"/>
        <v>100</v>
      </c>
      <c r="F150" s="9">
        <v>3</v>
      </c>
      <c r="G150" s="5">
        <f t="shared" si="79"/>
        <v>15.789473684210527</v>
      </c>
      <c r="H150" s="9">
        <v>6</v>
      </c>
      <c r="I150" s="5">
        <f t="shared" si="80"/>
        <v>31.578947368421055</v>
      </c>
      <c r="J150" s="9">
        <v>8</v>
      </c>
      <c r="K150" s="5">
        <f t="shared" si="81"/>
        <v>42.10526315789474</v>
      </c>
      <c r="L150" s="9">
        <v>2</v>
      </c>
      <c r="M150" s="5">
        <f t="shared" si="82"/>
        <v>10.526315789473685</v>
      </c>
      <c r="N150" s="6">
        <f t="shared" si="83"/>
        <v>89.473684210526329</v>
      </c>
      <c r="O150" s="6">
        <f t="shared" si="84"/>
        <v>47.368421052631582</v>
      </c>
      <c r="P150" s="6">
        <f t="shared" si="85"/>
        <v>3.5263157894736845</v>
      </c>
      <c r="Q150" s="6">
        <f t="shared" si="86"/>
        <v>52.842105263157897</v>
      </c>
      <c r="R150" s="18" t="str">
        <f t="shared" si="87"/>
        <v>Допустимо</v>
      </c>
    </row>
    <row r="151" spans="1:18" ht="47.25">
      <c r="A151" s="2">
        <v>128</v>
      </c>
      <c r="B151" s="3" t="s">
        <v>162</v>
      </c>
      <c r="C151" s="9">
        <v>27</v>
      </c>
      <c r="D151" s="4">
        <f t="shared" si="77"/>
        <v>25</v>
      </c>
      <c r="E151" s="5">
        <f t="shared" si="78"/>
        <v>92.592592592592595</v>
      </c>
      <c r="F151" s="9">
        <v>6</v>
      </c>
      <c r="G151" s="5">
        <f t="shared" si="79"/>
        <v>24</v>
      </c>
      <c r="H151" s="9">
        <v>12</v>
      </c>
      <c r="I151" s="5">
        <f t="shared" si="80"/>
        <v>48</v>
      </c>
      <c r="J151" s="9">
        <v>7</v>
      </c>
      <c r="K151" s="5">
        <f t="shared" si="81"/>
        <v>28</v>
      </c>
      <c r="L151" s="9">
        <v>0</v>
      </c>
      <c r="M151" s="5">
        <f t="shared" si="82"/>
        <v>0</v>
      </c>
      <c r="N151" s="6">
        <f t="shared" si="83"/>
        <v>100</v>
      </c>
      <c r="O151" s="6">
        <f t="shared" si="84"/>
        <v>72</v>
      </c>
      <c r="P151" s="6">
        <f t="shared" si="85"/>
        <v>3.96</v>
      </c>
      <c r="Q151" s="6">
        <f t="shared" si="86"/>
        <v>64.8</v>
      </c>
      <c r="R151" s="18" t="str">
        <f t="shared" si="87"/>
        <v>Допустимо</v>
      </c>
    </row>
    <row r="152" spans="1:18" ht="31.5">
      <c r="A152" s="2">
        <v>129</v>
      </c>
      <c r="B152" s="3" t="s">
        <v>163</v>
      </c>
      <c r="C152" s="9">
        <v>7</v>
      </c>
      <c r="D152" s="4">
        <f t="shared" si="77"/>
        <v>7</v>
      </c>
      <c r="E152" s="5">
        <f t="shared" si="78"/>
        <v>100</v>
      </c>
      <c r="F152" s="9">
        <v>3</v>
      </c>
      <c r="G152" s="5">
        <f t="shared" si="79"/>
        <v>42.857142857142861</v>
      </c>
      <c r="H152" s="9">
        <v>2</v>
      </c>
      <c r="I152" s="5">
        <f t="shared" si="80"/>
        <v>28.571428571428573</v>
      </c>
      <c r="J152" s="9">
        <v>2</v>
      </c>
      <c r="K152" s="5">
        <f t="shared" si="81"/>
        <v>28.571428571428573</v>
      </c>
      <c r="L152" s="9">
        <v>0</v>
      </c>
      <c r="M152" s="5">
        <f t="shared" si="82"/>
        <v>0</v>
      </c>
      <c r="N152" s="6">
        <f t="shared" si="83"/>
        <v>100</v>
      </c>
      <c r="O152" s="6">
        <f t="shared" si="84"/>
        <v>71.428571428571431</v>
      </c>
      <c r="P152" s="6">
        <f t="shared" si="85"/>
        <v>4.1428571428571432</v>
      </c>
      <c r="Q152" s="6">
        <f t="shared" si="86"/>
        <v>71.428571428571431</v>
      </c>
      <c r="R152" s="18" t="str">
        <f t="shared" si="87"/>
        <v>Допустимо</v>
      </c>
    </row>
    <row r="153" spans="1:18" ht="31.5">
      <c r="A153" s="2">
        <v>130</v>
      </c>
      <c r="B153" s="3" t="s">
        <v>164</v>
      </c>
      <c r="C153" s="9">
        <v>15</v>
      </c>
      <c r="D153" s="4">
        <f t="shared" si="77"/>
        <v>15</v>
      </c>
      <c r="E153" s="5">
        <f t="shared" si="78"/>
        <v>100</v>
      </c>
      <c r="F153" s="9">
        <v>1</v>
      </c>
      <c r="G153" s="5">
        <f t="shared" si="79"/>
        <v>6.666666666666667</v>
      </c>
      <c r="H153" s="9">
        <v>4</v>
      </c>
      <c r="I153" s="5">
        <f t="shared" si="80"/>
        <v>26.666666666666668</v>
      </c>
      <c r="J153" s="9">
        <v>7</v>
      </c>
      <c r="K153" s="5">
        <f t="shared" si="81"/>
        <v>46.666666666666671</v>
      </c>
      <c r="L153" s="9">
        <v>3</v>
      </c>
      <c r="M153" s="5">
        <f t="shared" si="82"/>
        <v>20</v>
      </c>
      <c r="N153" s="6">
        <f t="shared" si="83"/>
        <v>80</v>
      </c>
      <c r="O153" s="6">
        <f t="shared" si="84"/>
        <v>33.333333333333336</v>
      </c>
      <c r="P153" s="6">
        <f t="shared" si="85"/>
        <v>3.2</v>
      </c>
      <c r="Q153" s="6">
        <f t="shared" si="86"/>
        <v>43.733333333333341</v>
      </c>
      <c r="R153" s="18" t="str">
        <f t="shared" si="87"/>
        <v>Допустимо</v>
      </c>
    </row>
    <row r="154" spans="1:18" ht="47.25">
      <c r="A154" s="2">
        <v>131</v>
      </c>
      <c r="B154" s="3" t="s">
        <v>165</v>
      </c>
      <c r="C154" s="9">
        <v>10</v>
      </c>
      <c r="D154" s="4">
        <f t="shared" si="77"/>
        <v>9</v>
      </c>
      <c r="E154" s="5">
        <f t="shared" si="78"/>
        <v>90</v>
      </c>
      <c r="F154" s="9">
        <v>1</v>
      </c>
      <c r="G154" s="5">
        <f t="shared" si="79"/>
        <v>11.111111111111111</v>
      </c>
      <c r="H154" s="9">
        <v>3</v>
      </c>
      <c r="I154" s="5">
        <f t="shared" si="80"/>
        <v>33.333333333333329</v>
      </c>
      <c r="J154" s="9">
        <v>5</v>
      </c>
      <c r="K154" s="5">
        <f t="shared" si="81"/>
        <v>55.555555555555557</v>
      </c>
      <c r="L154" s="9">
        <v>0</v>
      </c>
      <c r="M154" s="5">
        <f t="shared" si="82"/>
        <v>0</v>
      </c>
      <c r="N154" s="6">
        <f t="shared" si="83"/>
        <v>100</v>
      </c>
      <c r="O154" s="6">
        <f t="shared" si="84"/>
        <v>44.444444444444443</v>
      </c>
      <c r="P154" s="6">
        <f t="shared" si="85"/>
        <v>3.5555555555555554</v>
      </c>
      <c r="Q154" s="6">
        <f t="shared" si="86"/>
        <v>52.444444444444443</v>
      </c>
      <c r="R154" s="18" t="str">
        <f t="shared" si="87"/>
        <v>Допустимо</v>
      </c>
    </row>
    <row r="155" spans="1:18" ht="31.5">
      <c r="A155" s="2">
        <v>132</v>
      </c>
      <c r="B155" s="3" t="s">
        <v>166</v>
      </c>
      <c r="C155" s="9">
        <v>43</v>
      </c>
      <c r="D155" s="4">
        <f t="shared" si="77"/>
        <v>43</v>
      </c>
      <c r="E155" s="5">
        <f t="shared" si="78"/>
        <v>100</v>
      </c>
      <c r="F155" s="9">
        <v>9</v>
      </c>
      <c r="G155" s="5">
        <f t="shared" si="79"/>
        <v>20.930232558139537</v>
      </c>
      <c r="H155" s="9">
        <v>12</v>
      </c>
      <c r="I155" s="5">
        <f t="shared" si="80"/>
        <v>27.906976744186046</v>
      </c>
      <c r="J155" s="9">
        <v>20</v>
      </c>
      <c r="K155" s="5">
        <f t="shared" si="81"/>
        <v>46.511627906976749</v>
      </c>
      <c r="L155" s="9">
        <v>2</v>
      </c>
      <c r="M155" s="5">
        <f t="shared" si="82"/>
        <v>4.6511627906976747</v>
      </c>
      <c r="N155" s="6">
        <f t="shared" si="83"/>
        <v>95.348837209302332</v>
      </c>
      <c r="O155" s="6">
        <f t="shared" si="84"/>
        <v>48.837209302325583</v>
      </c>
      <c r="P155" s="6">
        <f t="shared" si="85"/>
        <v>3.6511627906976747</v>
      </c>
      <c r="Q155" s="6">
        <f t="shared" si="86"/>
        <v>56.279069767441861</v>
      </c>
      <c r="R155" s="18" t="str">
        <f t="shared" si="87"/>
        <v>Допустимо</v>
      </c>
    </row>
    <row r="156" spans="1:18" ht="15.75">
      <c r="A156" s="2">
        <v>133</v>
      </c>
      <c r="B156" s="3" t="s">
        <v>167</v>
      </c>
      <c r="C156" s="9">
        <v>33</v>
      </c>
      <c r="D156" s="4">
        <f t="shared" si="77"/>
        <v>31</v>
      </c>
      <c r="E156" s="5">
        <f t="shared" si="78"/>
        <v>93.939393939393938</v>
      </c>
      <c r="F156" s="9">
        <v>3</v>
      </c>
      <c r="G156" s="5">
        <f t="shared" si="79"/>
        <v>9.6774193548387082</v>
      </c>
      <c r="H156" s="9">
        <v>11</v>
      </c>
      <c r="I156" s="5">
        <f t="shared" si="80"/>
        <v>35.483870967741936</v>
      </c>
      <c r="J156" s="9">
        <v>14</v>
      </c>
      <c r="K156" s="5">
        <f t="shared" si="81"/>
        <v>45.161290322580641</v>
      </c>
      <c r="L156" s="9">
        <v>3</v>
      </c>
      <c r="M156" s="5">
        <f t="shared" si="82"/>
        <v>9.6774193548387082</v>
      </c>
      <c r="N156" s="6">
        <f t="shared" si="83"/>
        <v>90.322580645161281</v>
      </c>
      <c r="O156" s="6">
        <f t="shared" si="84"/>
        <v>45.161290322580641</v>
      </c>
      <c r="P156" s="6">
        <f t="shared" si="85"/>
        <v>3.4516129032258061</v>
      </c>
      <c r="Q156" s="6">
        <f t="shared" si="86"/>
        <v>50.193548387096769</v>
      </c>
      <c r="R156" s="18" t="str">
        <f t="shared" si="87"/>
        <v>Допустимо</v>
      </c>
    </row>
    <row r="157" spans="1:18" ht="15.75">
      <c r="A157" s="7"/>
      <c r="B157" s="1" t="s">
        <v>168</v>
      </c>
      <c r="C157" s="8">
        <f>SUM(C149:C156)</f>
        <v>169</v>
      </c>
      <c r="D157" s="8">
        <f>SUM(D149:D156)</f>
        <v>162</v>
      </c>
      <c r="E157" s="6">
        <f t="shared" si="78"/>
        <v>95.857988165680482</v>
      </c>
      <c r="F157" s="8">
        <f>SUM(F149:F156)</f>
        <v>27</v>
      </c>
      <c r="G157" s="6">
        <f t="shared" si="79"/>
        <v>16.666666666666664</v>
      </c>
      <c r="H157" s="8">
        <f>SUM(H149:H156)</f>
        <v>55</v>
      </c>
      <c r="I157" s="6">
        <f t="shared" si="80"/>
        <v>33.950617283950614</v>
      </c>
      <c r="J157" s="8">
        <f>SUM(J149:J156)</f>
        <v>70</v>
      </c>
      <c r="K157" s="6">
        <f t="shared" si="81"/>
        <v>43.209876543209873</v>
      </c>
      <c r="L157" s="8">
        <f>SUM(L149:L156)</f>
        <v>10</v>
      </c>
      <c r="M157" s="6">
        <f t="shared" si="82"/>
        <v>6.1728395061728394</v>
      </c>
      <c r="N157" s="6">
        <f t="shared" si="83"/>
        <v>93.827160493827151</v>
      </c>
      <c r="O157" s="6">
        <f t="shared" si="84"/>
        <v>50.617283950617278</v>
      </c>
      <c r="P157" s="6">
        <f t="shared" si="85"/>
        <v>3.6111111111111107</v>
      </c>
      <c r="Q157" s="6">
        <f t="shared" si="86"/>
        <v>54.938271604938265</v>
      </c>
    </row>
    <row r="158" spans="1:18" ht="15.75">
      <c r="A158" s="7"/>
      <c r="B158" s="1" t="s">
        <v>169</v>
      </c>
      <c r="C158" s="8">
        <f>C24+C40+C44+C59+C73+C101+C129+C147+C157</f>
        <v>3933</v>
      </c>
      <c r="D158" s="8">
        <f>D24+D40+D44+D59+D73+D101+D129+D147+D157</f>
        <v>3428</v>
      </c>
      <c r="E158" s="6">
        <f t="shared" si="78"/>
        <v>87.159928807526057</v>
      </c>
      <c r="F158" s="8">
        <f>F24+F40+F44+F59+F73+F101+F129+F147+F157</f>
        <v>567</v>
      </c>
      <c r="G158" s="6">
        <f t="shared" si="79"/>
        <v>16.540256709451576</v>
      </c>
      <c r="H158" s="8">
        <f>H24+H40+H44+H59+H73+H101+H129+H147+H157</f>
        <v>959</v>
      </c>
      <c r="I158" s="6">
        <f t="shared" si="80"/>
        <v>27.975495915985999</v>
      </c>
      <c r="J158" s="8">
        <f>J24+J40+J44+J59+J73+J101+J129+J147+J157</f>
        <v>1560</v>
      </c>
      <c r="K158" s="6">
        <f t="shared" si="81"/>
        <v>45.50758459743291</v>
      </c>
      <c r="L158" s="8">
        <f>L24+L40+L44+L59+L73+L101+L129+L147+L157</f>
        <v>342</v>
      </c>
      <c r="M158" s="6">
        <f t="shared" si="82"/>
        <v>9.9766627771295227</v>
      </c>
      <c r="N158" s="6">
        <f t="shared" si="83"/>
        <v>90.023337222870481</v>
      </c>
      <c r="O158" s="6">
        <f t="shared" si="84"/>
        <v>44.515752625437571</v>
      </c>
      <c r="P158" s="6">
        <f t="shared" si="85"/>
        <v>3.5107934655775961</v>
      </c>
      <c r="Q158" s="6">
        <f t="shared" si="86"/>
        <v>52.423570595099186</v>
      </c>
    </row>
  </sheetData>
  <sheetProtection password="A0D5" sheet="1"/>
  <mergeCells count="158">
    <mergeCell ref="R155"/>
    <mergeCell ref="R156"/>
    <mergeCell ref="R150"/>
    <mergeCell ref="R151"/>
    <mergeCell ref="R152"/>
    <mergeCell ref="R153"/>
    <mergeCell ref="R154"/>
    <mergeCell ref="R144"/>
    <mergeCell ref="R145"/>
    <mergeCell ref="R146"/>
    <mergeCell ref="A148:Q148"/>
    <mergeCell ref="R149"/>
    <mergeCell ref="R139"/>
    <mergeCell ref="R140"/>
    <mergeCell ref="R141"/>
    <mergeCell ref="R142"/>
    <mergeCell ref="R143"/>
    <mergeCell ref="R134"/>
    <mergeCell ref="R135"/>
    <mergeCell ref="R136"/>
    <mergeCell ref="R137"/>
    <mergeCell ref="R138"/>
    <mergeCell ref="R128"/>
    <mergeCell ref="A130:Q130"/>
    <mergeCell ref="R131"/>
    <mergeCell ref="R132"/>
    <mergeCell ref="R133"/>
    <mergeCell ref="R123"/>
    <mergeCell ref="R124"/>
    <mergeCell ref="R125"/>
    <mergeCell ref="R126"/>
    <mergeCell ref="R127"/>
    <mergeCell ref="R118"/>
    <mergeCell ref="R119"/>
    <mergeCell ref="R120"/>
    <mergeCell ref="R121"/>
    <mergeCell ref="R122"/>
    <mergeCell ref="R113"/>
    <mergeCell ref="R114"/>
    <mergeCell ref="R115"/>
    <mergeCell ref="R116"/>
    <mergeCell ref="R117"/>
    <mergeCell ref="R108"/>
    <mergeCell ref="R109"/>
    <mergeCell ref="R110"/>
    <mergeCell ref="R111"/>
    <mergeCell ref="R112"/>
    <mergeCell ref="R103"/>
    <mergeCell ref="R104"/>
    <mergeCell ref="R105"/>
    <mergeCell ref="R106"/>
    <mergeCell ref="R107"/>
    <mergeCell ref="R97"/>
    <mergeCell ref="R98"/>
    <mergeCell ref="R99"/>
    <mergeCell ref="R100"/>
    <mergeCell ref="A102:Q102"/>
    <mergeCell ref="R92"/>
    <mergeCell ref="R93"/>
    <mergeCell ref="R94"/>
    <mergeCell ref="R95"/>
    <mergeCell ref="R96"/>
    <mergeCell ref="R87"/>
    <mergeCell ref="R88"/>
    <mergeCell ref="R89"/>
    <mergeCell ref="R90"/>
    <mergeCell ref="R91"/>
    <mergeCell ref="R82"/>
    <mergeCell ref="R83"/>
    <mergeCell ref="R84"/>
    <mergeCell ref="R85"/>
    <mergeCell ref="R86"/>
    <mergeCell ref="R77"/>
    <mergeCell ref="R78"/>
    <mergeCell ref="R79"/>
    <mergeCell ref="R80"/>
    <mergeCell ref="R81"/>
    <mergeCell ref="R71"/>
    <mergeCell ref="R72"/>
    <mergeCell ref="A74:Q74"/>
    <mergeCell ref="R75"/>
    <mergeCell ref="R76"/>
    <mergeCell ref="R66"/>
    <mergeCell ref="R67"/>
    <mergeCell ref="R68"/>
    <mergeCell ref="R69"/>
    <mergeCell ref="R70"/>
    <mergeCell ref="R61"/>
    <mergeCell ref="R62"/>
    <mergeCell ref="R63"/>
    <mergeCell ref="R64"/>
    <mergeCell ref="R65"/>
    <mergeCell ref="R55"/>
    <mergeCell ref="R56"/>
    <mergeCell ref="R57"/>
    <mergeCell ref="R58"/>
    <mergeCell ref="A60:Q60"/>
    <mergeCell ref="R50"/>
    <mergeCell ref="R51"/>
    <mergeCell ref="R52"/>
    <mergeCell ref="R53"/>
    <mergeCell ref="R54"/>
    <mergeCell ref="A45:Q45"/>
    <mergeCell ref="R46"/>
    <mergeCell ref="R47"/>
    <mergeCell ref="R48"/>
    <mergeCell ref="R49"/>
    <mergeCell ref="R38"/>
    <mergeCell ref="R39"/>
    <mergeCell ref="A41:Q41"/>
    <mergeCell ref="R42"/>
    <mergeCell ref="R43"/>
    <mergeCell ref="R33"/>
    <mergeCell ref="R34"/>
    <mergeCell ref="R35"/>
    <mergeCell ref="R36"/>
    <mergeCell ref="R37"/>
    <mergeCell ref="R28"/>
    <mergeCell ref="R29"/>
    <mergeCell ref="R30"/>
    <mergeCell ref="R31"/>
    <mergeCell ref="R32"/>
    <mergeCell ref="R22"/>
    <mergeCell ref="R23"/>
    <mergeCell ref="A25:Q25"/>
    <mergeCell ref="R26"/>
    <mergeCell ref="R27"/>
    <mergeCell ref="R17"/>
    <mergeCell ref="R18"/>
    <mergeCell ref="R19"/>
    <mergeCell ref="R20"/>
    <mergeCell ref="R21"/>
    <mergeCell ref="R12"/>
    <mergeCell ref="R13"/>
    <mergeCell ref="R14"/>
    <mergeCell ref="R15"/>
    <mergeCell ref="R16"/>
    <mergeCell ref="A7:Q7"/>
    <mergeCell ref="R8"/>
    <mergeCell ref="R9"/>
    <mergeCell ref="R10"/>
    <mergeCell ref="R11"/>
    <mergeCell ref="A2:R2"/>
    <mergeCell ref="A3:R3"/>
    <mergeCell ref="A4:A6"/>
    <mergeCell ref="B4:B6"/>
    <mergeCell ref="C4:C6"/>
    <mergeCell ref="D4:E5"/>
    <mergeCell ref="F4:M4"/>
    <mergeCell ref="F5:G5"/>
    <mergeCell ref="H5:I5"/>
    <mergeCell ref="J5:K5"/>
    <mergeCell ref="L5:M5"/>
    <mergeCell ref="N4:N6"/>
    <mergeCell ref="O4:O6"/>
    <mergeCell ref="P4:P6"/>
    <mergeCell ref="Q4:Q6"/>
    <mergeCell ref="R4:R6"/>
  </mergeCells>
  <conditionalFormatting sqref="R8:R24">
    <cfRule type="cellIs" dxfId="26" priority="1" operator="equal">
      <formula>"Допустимо"</formula>
    </cfRule>
    <cfRule type="cellIs" dxfId="25" priority="2" operator="equal">
      <formula>"Введено не верное количество отметок"</formula>
    </cfRule>
  </conditionalFormatting>
  <conditionalFormatting sqref="E8:E24">
    <cfRule type="cellIs" dxfId="24" priority="3" operator="greaterThan">
      <formula>100</formula>
    </cfRule>
  </conditionalFormatting>
  <conditionalFormatting sqref="R26:R40">
    <cfRule type="cellIs" dxfId="23" priority="4" operator="equal">
      <formula>"Допустимо"</formula>
    </cfRule>
    <cfRule type="cellIs" dxfId="22" priority="5" operator="equal">
      <formula>"Введено не верное количество отметок"</formula>
    </cfRule>
  </conditionalFormatting>
  <conditionalFormatting sqref="E26:E40">
    <cfRule type="cellIs" dxfId="21" priority="6" operator="greaterThan">
      <formula>100</formula>
    </cfRule>
  </conditionalFormatting>
  <conditionalFormatting sqref="R42:R44">
    <cfRule type="cellIs" dxfId="20" priority="7" operator="equal">
      <formula>"Допустимо"</formula>
    </cfRule>
    <cfRule type="cellIs" dxfId="19" priority="8" operator="equal">
      <formula>"Введено не верное количество отметок"</formula>
    </cfRule>
  </conditionalFormatting>
  <conditionalFormatting sqref="E42:E44">
    <cfRule type="cellIs" dxfId="18" priority="9" operator="greaterThan">
      <formula>100</formula>
    </cfRule>
  </conditionalFormatting>
  <conditionalFormatting sqref="R46:R59">
    <cfRule type="cellIs" dxfId="17" priority="10" operator="equal">
      <formula>"Допустимо"</formula>
    </cfRule>
    <cfRule type="cellIs" dxfId="16" priority="11" operator="equal">
      <formula>"Введено не верное количество отметок"</formula>
    </cfRule>
  </conditionalFormatting>
  <conditionalFormatting sqref="E46:E59">
    <cfRule type="cellIs" dxfId="15" priority="12" operator="greaterThan">
      <formula>100</formula>
    </cfRule>
  </conditionalFormatting>
  <conditionalFormatting sqref="R61:R73">
    <cfRule type="cellIs" dxfId="14" priority="13" operator="equal">
      <formula>"Допустимо"</formula>
    </cfRule>
    <cfRule type="cellIs" dxfId="13" priority="14" operator="equal">
      <formula>"Введено не верное количество отметок"</formula>
    </cfRule>
  </conditionalFormatting>
  <conditionalFormatting sqref="E61:E73">
    <cfRule type="cellIs" dxfId="12" priority="15" operator="greaterThan">
      <formula>100</formula>
    </cfRule>
  </conditionalFormatting>
  <conditionalFormatting sqref="R75:R101">
    <cfRule type="cellIs" dxfId="11" priority="16" operator="equal">
      <formula>"Допустимо"</formula>
    </cfRule>
    <cfRule type="cellIs" dxfId="10" priority="17" operator="equal">
      <formula>"Введено не верное количество отметок"</formula>
    </cfRule>
  </conditionalFormatting>
  <conditionalFormatting sqref="E75:E101">
    <cfRule type="cellIs" dxfId="9" priority="18" operator="greaterThan">
      <formula>100</formula>
    </cfRule>
  </conditionalFormatting>
  <conditionalFormatting sqref="R103:R129">
    <cfRule type="cellIs" dxfId="8" priority="19" operator="equal">
      <formula>"Допустимо"</formula>
    </cfRule>
    <cfRule type="cellIs" dxfId="7" priority="20" operator="equal">
      <formula>"Введено не верное количество отметок"</formula>
    </cfRule>
  </conditionalFormatting>
  <conditionalFormatting sqref="E103:E129">
    <cfRule type="cellIs" dxfId="6" priority="21" operator="greaterThan">
      <formula>100</formula>
    </cfRule>
  </conditionalFormatting>
  <conditionalFormatting sqref="R131:R147">
    <cfRule type="cellIs" dxfId="5" priority="22" operator="equal">
      <formula>"Допустимо"</formula>
    </cfRule>
    <cfRule type="cellIs" dxfId="4" priority="23" operator="equal">
      <formula>"Введено не верное количество отметок"</formula>
    </cfRule>
  </conditionalFormatting>
  <conditionalFormatting sqref="E131:E147">
    <cfRule type="cellIs" dxfId="3" priority="24" operator="greaterThan">
      <formula>100</formula>
    </cfRule>
  </conditionalFormatting>
  <conditionalFormatting sqref="R149:R157">
    <cfRule type="cellIs" dxfId="2" priority="25" operator="equal">
      <formula>"Допустимо"</formula>
    </cfRule>
    <cfRule type="cellIs" dxfId="1" priority="26" operator="equal">
      <formula>"Введено не верное количество отметок"</formula>
    </cfRule>
  </conditionalFormatting>
  <conditionalFormatting sqref="E149:E157">
    <cfRule type="cellIs" dxfId="0" priority="27" operator="greaterThan">
      <formula>100</formula>
    </cfRule>
  </conditionalFormatting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Результаты ДПР</vt:lpstr>
    </vt:vector>
  </TitlesOfParts>
  <Company>ГУ «Центр экспертизы качества образования»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Результаты проверки</dc:title>
  <dc:creator>ГУ ЦЭКО</dc:creator>
  <cp:keywords>EPPlus noncommercial use</cp:keywords>
  <dc:description>This workbook has been created with EPPlus licensed to ГУ ЦЭКО under The Polyform Noncommercial License: See https://polyformproject.org/licenses/noncommercial/1.0.0</dc:description>
  <cp:lastModifiedBy>Симашкевич Людмила Петровна</cp:lastModifiedBy>
  <dcterms:modified xsi:type="dcterms:W3CDTF">2026-05-13T11:03:13Z</dcterms:modified>
</cp:coreProperties>
</file>